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autoCompressPictures="0" defaultThemeVersion="124226"/>
  <mc:AlternateContent xmlns:mc="http://schemas.openxmlformats.org/markup-compatibility/2006">
    <mc:Choice Requires="x15">
      <x15ac:absPath xmlns:x15ac="http://schemas.microsoft.com/office/spreadsheetml/2010/11/ac" url="https://deutzworld.sharepoint.com/sites/qmimeinkauf/Freigegebene Dokumente/Dokumentation/Formulare &amp; Templates/04 Q-Dokumente Überarbeitung/"/>
    </mc:Choice>
  </mc:AlternateContent>
  <xr:revisionPtr revIDLastSave="22" documentId="8_{FE0171C2-B4B6-463D-8154-8B0B70D8B1E3}" xr6:coauthVersionLast="47" xr6:coauthVersionMax="47" xr10:uidLastSave="{F4E15AF5-1973-4E48-9D42-05E87CB3AE74}"/>
  <bookViews>
    <workbookView xWindow="-120" yWindow="-120" windowWidth="29040" windowHeight="15720" tabRatio="815" xr2:uid="{00000000-000D-0000-FFFF-FFFF00000000}"/>
  </bookViews>
  <sheets>
    <sheet name="Form" sheetId="1" r:id="rId1"/>
    <sheet name="Explanations" sheetId="7" r:id="rId2"/>
    <sheet name="Material Comparison Metals" sheetId="10" r:id="rId3"/>
    <sheet name="Material Comparison Elastomers " sheetId="11" r:id="rId4"/>
    <sheet name="Material Comparison Thermoplast" sheetId="12" r:id="rId5"/>
    <sheet name="Material Comparison Fiberseal" sheetId="13" r:id="rId6"/>
    <sheet name="Information" sheetId="9" state="hidden" r:id="rId7"/>
    <sheet name="Übersetzung" sheetId="8" state="hidden" r:id="rId8"/>
  </sheets>
  <definedNames>
    <definedName name="_xlnm._FilterDatabase" localSheetId="7" hidden="1">Übersetzung!$B$1:$B$167</definedName>
    <definedName name="_xlnm.Print_Area" localSheetId="1">Explanations!$A$1:$S$51</definedName>
    <definedName name="_xlnm.Print_Area" localSheetId="0">Form!$A$1:$X$69</definedName>
    <definedName name="_xlnm.Print_Area" localSheetId="3">'Material Comparison Elastomers '!$A$1:$S$25</definedName>
    <definedName name="_xlnm.Print_Area" localSheetId="5">'Material Comparison Fiberseal'!$A$1:$S$25</definedName>
    <definedName name="_xlnm.Print_Area" localSheetId="2">'Material Comparison Metals'!$A$1:$S$70</definedName>
    <definedName name="_xlnm.Print_Area" localSheetId="4">'Material Comparison Thermoplast'!$A$1:$S$25</definedName>
    <definedName name="Z_BF718719_F2D4_4639_959B_4BCFF87B817B_.wvu.PrintArea" localSheetId="1" hidden="1">Explanations!$A$1:$S$41</definedName>
    <definedName name="Z_BF718719_F2D4_4639_959B_4BCFF87B817B_.wvu.PrintArea" localSheetId="0" hidden="1">Form!$A$1:$S$63</definedName>
    <definedName name="Z_BF718719_F2D4_4639_959B_4BCFF87B817B_.wvu.PrintArea" localSheetId="3" hidden="1">'Material Comparison Elastomers '!$A$1:$S$25</definedName>
    <definedName name="Z_BF718719_F2D4_4639_959B_4BCFF87B817B_.wvu.PrintArea" localSheetId="5" hidden="1">'Material Comparison Fiberseal'!$A$1:$S$25</definedName>
    <definedName name="Z_BF718719_F2D4_4639_959B_4BCFF87B817B_.wvu.PrintArea" localSheetId="2" hidden="1">'Material Comparison Metals'!$A$1:$S$25</definedName>
    <definedName name="Z_BF718719_F2D4_4639_959B_4BCFF87B817B_.wvu.PrintArea" localSheetId="4" hidden="1">'Material Comparison Thermoplast'!$A$1:$S$25</definedName>
  </definedNames>
  <calcPr calcId="191028"/>
  <customWorkbookViews>
    <customWorkbookView name="Nowak, Dirk - Persönliche Ansicht" guid="{BF718719-F2D4-4639-959B-4BCFF87B817B}" mergeInterval="0" personalView="1" maximized="1" windowWidth="1280" windowHeight="83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5" i="11" l="1"/>
  <c r="D37" i="11"/>
  <c r="H105" i="11"/>
  <c r="J65" i="11"/>
  <c r="C48" i="13"/>
  <c r="D53" i="13"/>
  <c r="D46" i="13"/>
  <c r="D68" i="13"/>
  <c r="D67" i="13"/>
  <c r="C65" i="13"/>
  <c r="D63" i="13"/>
  <c r="C55" i="13"/>
  <c r="D60" i="13"/>
  <c r="D59" i="13"/>
  <c r="D52" i="13"/>
  <c r="D45" i="13"/>
  <c r="C41" i="13"/>
  <c r="D39" i="13"/>
  <c r="D38" i="13"/>
  <c r="D37" i="13"/>
  <c r="D58" i="13"/>
  <c r="D51" i="13"/>
  <c r="D44" i="13"/>
  <c r="D36" i="13"/>
  <c r="C34" i="13"/>
  <c r="C33" i="13"/>
  <c r="D30" i="13"/>
  <c r="D29" i="13"/>
  <c r="H57" i="13"/>
  <c r="H50" i="13"/>
  <c r="H43" i="13"/>
  <c r="H35" i="13"/>
  <c r="H28" i="12"/>
  <c r="M27" i="12"/>
  <c r="N57" i="13"/>
  <c r="N50" i="13"/>
  <c r="N43" i="13"/>
  <c r="N35" i="13"/>
  <c r="L28" i="13"/>
  <c r="O28" i="12"/>
  <c r="J35" i="13"/>
  <c r="M35" i="13"/>
  <c r="M43" i="13"/>
  <c r="J43" i="13"/>
  <c r="J50" i="13"/>
  <c r="M50" i="13"/>
  <c r="M57" i="13"/>
  <c r="J57" i="13"/>
  <c r="J28" i="12"/>
  <c r="L57" i="13"/>
  <c r="I57" i="13"/>
  <c r="L50" i="13"/>
  <c r="I50" i="13"/>
  <c r="L43" i="13"/>
  <c r="L35" i="13"/>
  <c r="I43" i="13"/>
  <c r="I35" i="13"/>
  <c r="I28" i="12"/>
  <c r="I34" i="13"/>
  <c r="I27" i="13"/>
  <c r="I27" i="12"/>
  <c r="C27" i="13"/>
  <c r="C26" i="13"/>
  <c r="C22" i="13"/>
  <c r="C23" i="13"/>
  <c r="C23" i="12"/>
  <c r="C22" i="12"/>
  <c r="I20" i="13"/>
  <c r="I20" i="12"/>
  <c r="Q15" i="13"/>
  <c r="Q15" i="10"/>
  <c r="Q13" i="13"/>
  <c r="Q13" i="10"/>
  <c r="Q11" i="13"/>
  <c r="Q11" i="10"/>
  <c r="K15" i="13"/>
  <c r="K15" i="10"/>
  <c r="K13" i="13"/>
  <c r="K13" i="10"/>
  <c r="K11" i="13"/>
  <c r="K11" i="10"/>
  <c r="K8" i="13"/>
  <c r="K8" i="10"/>
  <c r="E15" i="13"/>
  <c r="E15" i="10"/>
  <c r="E13" i="13"/>
  <c r="E13" i="10"/>
  <c r="E11" i="13"/>
  <c r="E11" i="10"/>
  <c r="E8" i="13"/>
  <c r="E8" i="10"/>
  <c r="A1" i="13"/>
  <c r="A1" i="11"/>
  <c r="C74" i="12"/>
  <c r="C73" i="12"/>
  <c r="C72" i="12"/>
  <c r="C71" i="12"/>
  <c r="C70" i="12"/>
  <c r="C69" i="12"/>
  <c r="C68" i="12"/>
  <c r="C67" i="12"/>
  <c r="C66" i="12"/>
  <c r="C65" i="12"/>
  <c r="C64" i="12"/>
  <c r="C63" i="12"/>
  <c r="C62" i="12"/>
  <c r="C61" i="12"/>
  <c r="C60" i="12"/>
  <c r="C59" i="12"/>
  <c r="C49" i="12"/>
  <c r="C56" i="12"/>
  <c r="C55" i="12"/>
  <c r="C52" i="12"/>
  <c r="C51" i="12"/>
  <c r="C50" i="12"/>
  <c r="F49" i="12"/>
  <c r="C46" i="12"/>
  <c r="C45" i="12"/>
  <c r="C40" i="12"/>
  <c r="C42" i="12"/>
  <c r="C41" i="12"/>
  <c r="C39" i="12"/>
  <c r="C38" i="12"/>
  <c r="C36" i="12"/>
  <c r="O48" i="12"/>
  <c r="O37" i="12"/>
  <c r="N46" i="11"/>
  <c r="C33" i="12"/>
  <c r="C32" i="12"/>
  <c r="C31" i="12"/>
  <c r="C30" i="12"/>
  <c r="C29" i="12"/>
  <c r="C35" i="12"/>
  <c r="C26" i="11"/>
  <c r="G58" i="12"/>
  <c r="H48" i="12"/>
  <c r="H37" i="12"/>
  <c r="H83" i="11"/>
  <c r="H91" i="11"/>
  <c r="H75" i="11"/>
  <c r="H67" i="11"/>
  <c r="H56" i="11"/>
  <c r="H46" i="11"/>
  <c r="H34" i="11"/>
  <c r="H28" i="11"/>
  <c r="O57" i="12"/>
  <c r="J57" i="12"/>
  <c r="M57" i="12"/>
  <c r="H57" i="12"/>
  <c r="K28" i="12"/>
  <c r="L27" i="11"/>
  <c r="P58" i="12"/>
  <c r="N58" i="12"/>
  <c r="K58" i="12"/>
  <c r="I58" i="12"/>
  <c r="N48" i="12"/>
  <c r="J48" i="12"/>
  <c r="N37" i="12"/>
  <c r="J37" i="12"/>
  <c r="N28" i="12"/>
  <c r="J28" i="11"/>
  <c r="O58" i="12"/>
  <c r="M58" i="12"/>
  <c r="J58" i="12"/>
  <c r="H58" i="12"/>
  <c r="M28" i="12"/>
  <c r="M37" i="12"/>
  <c r="M48" i="12"/>
  <c r="I48" i="12"/>
  <c r="I37" i="12"/>
  <c r="I28" i="11"/>
  <c r="F20" i="12"/>
  <c r="C27" i="12"/>
  <c r="C26" i="12"/>
  <c r="C23" i="11"/>
  <c r="C22" i="11"/>
  <c r="I20" i="11"/>
  <c r="Q15" i="12"/>
  <c r="Q15" i="11"/>
  <c r="Q13" i="12"/>
  <c r="Q13" i="11"/>
  <c r="Q11" i="12"/>
  <c r="Q11" i="11"/>
  <c r="K15" i="12"/>
  <c r="K15" i="11"/>
  <c r="K13" i="12"/>
  <c r="K13" i="11"/>
  <c r="K11" i="12"/>
  <c r="K11" i="11"/>
  <c r="K8" i="12"/>
  <c r="K8" i="11"/>
  <c r="E15" i="12"/>
  <c r="E15" i="11"/>
  <c r="E13" i="11"/>
  <c r="E13" i="12"/>
  <c r="E11" i="12"/>
  <c r="E11" i="11"/>
  <c r="E8" i="12"/>
  <c r="E8" i="11"/>
  <c r="A1" i="12"/>
  <c r="A1" i="10"/>
  <c r="D111" i="11"/>
  <c r="D110" i="11"/>
  <c r="D62" i="11"/>
  <c r="D109" i="11"/>
  <c r="D87" i="11"/>
  <c r="D108" i="11"/>
  <c r="D50" i="11"/>
  <c r="D107" i="11"/>
  <c r="D86" i="11"/>
  <c r="D106" i="11"/>
  <c r="D58" i="11"/>
  <c r="L104" i="11"/>
  <c r="L94" i="11"/>
  <c r="N105" i="11"/>
  <c r="L95" i="11"/>
  <c r="L105" i="11"/>
  <c r="I105" i="11"/>
  <c r="M105" i="11"/>
  <c r="J105" i="11"/>
  <c r="J83" i="11"/>
  <c r="I83" i="11"/>
  <c r="I104" i="11"/>
  <c r="I94" i="11"/>
  <c r="C103" i="11"/>
  <c r="C101" i="11"/>
  <c r="D39" i="11"/>
  <c r="C66" i="11"/>
  <c r="D71" i="11"/>
  <c r="D79" i="11"/>
  <c r="D78" i="11"/>
  <c r="D70" i="11"/>
  <c r="D85" i="11"/>
  <c r="D77" i="11"/>
  <c r="C90" i="11"/>
  <c r="D96" i="11"/>
  <c r="D91" i="11"/>
  <c r="C94" i="11"/>
  <c r="C93" i="11"/>
  <c r="C89" i="11"/>
  <c r="C82" i="11"/>
  <c r="C81" i="11"/>
  <c r="D69" i="11"/>
  <c r="D84" i="11"/>
  <c r="D76" i="11"/>
  <c r="D68" i="11"/>
  <c r="C74" i="11"/>
  <c r="C73" i="11"/>
  <c r="D61" i="11"/>
  <c r="D59" i="11"/>
  <c r="D57" i="11"/>
  <c r="C67" i="11"/>
  <c r="F66" i="11"/>
  <c r="C65" i="11"/>
  <c r="D52" i="11"/>
  <c r="D51" i="11"/>
  <c r="D60" i="11"/>
  <c r="D49" i="11"/>
  <c r="D48" i="11"/>
  <c r="D47" i="11"/>
  <c r="F55" i="11"/>
  <c r="B55" i="11"/>
  <c r="C54" i="11"/>
  <c r="D36" i="11"/>
  <c r="D35" i="11"/>
  <c r="C44" i="11"/>
  <c r="D40" i="11"/>
  <c r="D38" i="11"/>
  <c r="F33" i="11"/>
  <c r="A33" i="11"/>
  <c r="D29" i="11"/>
  <c r="C23" i="10"/>
  <c r="C22" i="10"/>
  <c r="L90" i="11"/>
  <c r="L82" i="11"/>
  <c r="L74" i="11"/>
  <c r="L66" i="11"/>
  <c r="L55" i="11"/>
  <c r="L45" i="11"/>
  <c r="L33" i="11"/>
  <c r="N83" i="11"/>
  <c r="N75" i="11"/>
  <c r="N67" i="11"/>
  <c r="N56" i="11"/>
  <c r="N28" i="11"/>
  <c r="M83" i="11"/>
  <c r="M75" i="11"/>
  <c r="M67" i="11"/>
  <c r="M56" i="11"/>
  <c r="M46" i="11"/>
  <c r="J75" i="11"/>
  <c r="J67" i="11"/>
  <c r="J56" i="11"/>
  <c r="J46" i="11"/>
  <c r="J34" i="11"/>
  <c r="I90" i="11"/>
  <c r="I82" i="11"/>
  <c r="I75" i="11"/>
  <c r="I74" i="11"/>
  <c r="I66" i="11"/>
  <c r="I55" i="11"/>
  <c r="I56" i="11"/>
  <c r="I45" i="11"/>
  <c r="I33" i="11"/>
  <c r="L46" i="11"/>
  <c r="L56" i="11"/>
  <c r="L67" i="11"/>
  <c r="L75" i="11"/>
  <c r="L83" i="11"/>
  <c r="I67" i="11"/>
  <c r="I46" i="11"/>
  <c r="I34" i="11"/>
  <c r="N34" i="11"/>
  <c r="M34" i="11"/>
  <c r="M28" i="11"/>
  <c r="L34" i="11"/>
  <c r="L28" i="11"/>
  <c r="I27" i="11"/>
  <c r="C42" i="11" l="1"/>
  <c r="C32" i="11"/>
  <c r="C17" i="13"/>
  <c r="C17" i="12"/>
  <c r="C17" i="11"/>
  <c r="H56" i="12"/>
  <c r="I47" i="12"/>
  <c r="M56" i="12"/>
  <c r="M47" i="12"/>
  <c r="L66" i="13"/>
  <c r="L56" i="13"/>
  <c r="L49" i="13"/>
  <c r="L42" i="13"/>
  <c r="I66" i="13"/>
  <c r="I56" i="13"/>
  <c r="I49" i="13"/>
  <c r="I42" i="13"/>
  <c r="I36" i="12"/>
  <c r="L34" i="13"/>
  <c r="L27" i="13"/>
  <c r="M36" i="12"/>
  <c r="F20" i="13"/>
  <c r="F20" i="11"/>
  <c r="T22" i="1"/>
  <c r="M34" i="13"/>
  <c r="N34" i="13"/>
  <c r="M33" i="11"/>
  <c r="N33" i="11"/>
  <c r="O62" i="1"/>
  <c r="L53" i="1"/>
  <c r="L51" i="1"/>
  <c r="L49" i="1"/>
  <c r="L47" i="1"/>
  <c r="L45" i="1"/>
  <c r="L43" i="1"/>
  <c r="L41" i="1"/>
  <c r="D46" i="1"/>
  <c r="D44" i="1"/>
  <c r="D51" i="1" l="1"/>
  <c r="D52" i="1"/>
  <c r="D48" i="1" l="1"/>
  <c r="O22" i="7" l="1"/>
  <c r="I20" i="10" l="1"/>
  <c r="F20" i="10"/>
  <c r="K55" i="10"/>
  <c r="H55" i="10"/>
  <c r="M56" i="10"/>
  <c r="L56" i="10"/>
  <c r="I56" i="10"/>
  <c r="K56" i="10"/>
  <c r="H56" i="10"/>
  <c r="G56" i="10"/>
  <c r="D61" i="10"/>
  <c r="D60" i="10"/>
  <c r="D59" i="10"/>
  <c r="D58" i="10"/>
  <c r="D57" i="10"/>
  <c r="I28" i="10"/>
  <c r="F28" i="10"/>
  <c r="K29" i="10"/>
  <c r="J29" i="10"/>
  <c r="I29" i="10"/>
  <c r="G29" i="10"/>
  <c r="F29" i="10"/>
  <c r="D29" i="10"/>
  <c r="C53" i="10"/>
  <c r="C26" i="10"/>
  <c r="C17" i="10"/>
  <c r="D40" i="1" l="1"/>
  <c r="D42" i="1" l="1"/>
  <c r="D57" i="1"/>
  <c r="M57" i="1"/>
  <c r="M58" i="1"/>
  <c r="L33" i="1" l="1"/>
  <c r="A1" i="1" l="1"/>
  <c r="C62" i="1" l="1"/>
  <c r="L37" i="1" l="1"/>
  <c r="L35" i="1"/>
  <c r="U20" i="7"/>
  <c r="U22" i="7"/>
  <c r="U24" i="7"/>
  <c r="U26" i="7"/>
  <c r="U28" i="7"/>
  <c r="U30" i="7"/>
  <c r="U32" i="7"/>
  <c r="U34" i="7"/>
  <c r="U36" i="7"/>
  <c r="U38" i="7"/>
  <c r="U40" i="7"/>
  <c r="L39" i="1"/>
  <c r="L31" i="1"/>
  <c r="L29" i="1"/>
  <c r="L27" i="1"/>
  <c r="L25" i="1"/>
  <c r="L23" i="1"/>
  <c r="C17" i="7"/>
  <c r="A1" i="7"/>
  <c r="Q60" i="1"/>
  <c r="O60" i="1"/>
  <c r="M54" i="1"/>
  <c r="M55" i="1"/>
  <c r="D54" i="1"/>
  <c r="D50" i="1"/>
  <c r="D38" i="1"/>
  <c r="D36" i="1"/>
  <c r="D34" i="1"/>
  <c r="D32" i="1"/>
  <c r="D30" i="1"/>
  <c r="D28" i="1"/>
  <c r="D26" i="1"/>
  <c r="D24" i="1"/>
  <c r="D22" i="1"/>
  <c r="Q20" i="1"/>
  <c r="O20" i="1"/>
  <c r="C20" i="1"/>
  <c r="C18" i="7" s="1"/>
  <c r="C18" i="1"/>
  <c r="I16" i="1"/>
  <c r="I14" i="1"/>
  <c r="I12" i="1"/>
  <c r="I9" i="1"/>
  <c r="C16" i="1"/>
  <c r="C14" i="1"/>
  <c r="C12" i="1"/>
  <c r="C9" i="1"/>
  <c r="E11" i="7"/>
  <c r="E8" i="7"/>
  <c r="W42" i="1"/>
  <c r="W40" i="1"/>
  <c r="W38" i="1"/>
  <c r="W36" i="1"/>
  <c r="W34" i="1"/>
  <c r="W32" i="1"/>
  <c r="W30" i="1"/>
  <c r="W28" i="1"/>
  <c r="W26" i="1"/>
  <c r="W24" i="1"/>
  <c r="W22" i="1"/>
  <c r="E13" i="7"/>
  <c r="K15" i="7"/>
  <c r="Q15" i="7"/>
  <c r="Q13" i="7"/>
  <c r="Q11" i="7"/>
  <c r="K13" i="7"/>
  <c r="K11" i="7"/>
  <c r="K8" i="7"/>
  <c r="E15" i="7"/>
  <c r="C8" i="13" l="1"/>
  <c r="C8" i="10"/>
  <c r="I8" i="13"/>
  <c r="I8" i="10"/>
  <c r="C15" i="13"/>
  <c r="C11" i="13"/>
  <c r="C13" i="13"/>
  <c r="C11" i="12"/>
  <c r="I11" i="10"/>
  <c r="I15" i="13"/>
  <c r="I13" i="13"/>
  <c r="I11" i="13"/>
  <c r="C8" i="11"/>
  <c r="C8" i="12"/>
  <c r="C15" i="12"/>
  <c r="C15" i="11"/>
  <c r="C11" i="10"/>
  <c r="C13" i="12"/>
  <c r="C13" i="11"/>
  <c r="C11" i="11"/>
  <c r="I8" i="12"/>
  <c r="I8" i="11"/>
  <c r="I13" i="11"/>
  <c r="I15" i="11"/>
  <c r="I15" i="12"/>
  <c r="I13" i="12"/>
  <c r="I11" i="12"/>
  <c r="I11" i="11"/>
  <c r="I13" i="7"/>
  <c r="I13" i="10"/>
  <c r="I15" i="10"/>
  <c r="C13" i="7"/>
  <c r="C15" i="10"/>
  <c r="C13" i="10"/>
  <c r="C8" i="7"/>
  <c r="I8" i="7"/>
  <c r="I11" i="7"/>
  <c r="C11" i="7"/>
  <c r="I15" i="7"/>
  <c r="C15" i="7"/>
  <c r="W43" i="1"/>
</calcChain>
</file>

<file path=xl/sharedStrings.xml><?xml version="1.0" encoding="utf-8"?>
<sst xmlns="http://schemas.openxmlformats.org/spreadsheetml/2006/main" count="646" uniqueCount="404">
  <si>
    <t>english</t>
  </si>
  <si>
    <t>deutsch</t>
  </si>
  <si>
    <t xml:space="preserve"> </t>
  </si>
  <si>
    <t>Index:</t>
  </si>
  <si>
    <t xml:space="preserve">  
</t>
  </si>
  <si>
    <t>01)</t>
  </si>
  <si>
    <t>02)</t>
  </si>
  <si>
    <t>03)</t>
  </si>
  <si>
    <t>04)</t>
  </si>
  <si>
    <t>05)</t>
  </si>
  <si>
    <t>06)</t>
  </si>
  <si>
    <t>07)</t>
  </si>
  <si>
    <t>08)</t>
  </si>
  <si>
    <t>09)</t>
  </si>
  <si>
    <t>10)</t>
  </si>
  <si>
    <t>11)</t>
  </si>
  <si>
    <t>12)</t>
  </si>
  <si>
    <t>13)</t>
  </si>
  <si>
    <t>14)</t>
  </si>
  <si>
    <t>15)</t>
  </si>
  <si>
    <t>16)</t>
  </si>
  <si>
    <t>17)</t>
  </si>
  <si>
    <t>ppm [YTD]</t>
  </si>
  <si>
    <t>18)</t>
  </si>
  <si>
    <t>V23.04.201501</t>
  </si>
  <si>
    <t>Name</t>
  </si>
  <si>
    <t>E-mail</t>
  </si>
  <si>
    <t>Datum / Date</t>
  </si>
  <si>
    <t>Dieses Dokument ist ohne Unterschrift gültig! / This document is valid without signature!</t>
  </si>
  <si>
    <t xml:space="preserve">
</t>
  </si>
  <si>
    <t>Information</t>
  </si>
  <si>
    <t>Sehr geehrter Lieferant,
Das vorliegende Dokument dient der Bestätigung aller von DEUTZ geforderten technischen Unterlagen sowie als Bestätigung der Herstellbarkeit des beschriebenen Produktes unter Serienbedingungen.</t>
  </si>
  <si>
    <t>Dear supplier, 
This present document serves to confirm all necessary technical   datas which have been requested by DEUTZ. Further it confirms the process capable feasibility under series conditions.</t>
  </si>
  <si>
    <t xml:space="preserve">Es ist dem DEUTZ Einkauf mit Angebotsabgabe vorzulegen und gilt als Voraussetzung zur möglichen Auftragsvergabe. Bitte beantworten Sie daher alle Fragen und ergänzen Sie, falls erforderlich, notwendige Erläuterungen in dem separaten Reiter "Explainations".
Bitte senden Sie uns dieses Dokument nur im Excel-Format (*.xls oder *.xlsx) zurück. Vielen Dank!
</t>
  </si>
  <si>
    <t>It has to be submitted to the DEUTZ purchasing team during quoting the offer and is an requirement for an possible  successful award of contract or order confirmation. Therefore we ask you to answere the questionary and if necessary to give us additional explainations in the tab "Explainations".
Please send us this document only in excel (*.xls or *.xlsx) format. Thank you!</t>
  </si>
  <si>
    <t>C</t>
  </si>
  <si>
    <t>Si</t>
  </si>
  <si>
    <t>Mn</t>
  </si>
  <si>
    <t>P</t>
  </si>
  <si>
    <t>Cr</t>
  </si>
  <si>
    <t>Ni</t>
  </si>
  <si>
    <t>Mo</t>
  </si>
  <si>
    <t>Mg</t>
  </si>
  <si>
    <t>Cu</t>
  </si>
  <si>
    <t>V</t>
  </si>
  <si>
    <t>Ti</t>
  </si>
  <si>
    <t>Al</t>
  </si>
  <si>
    <t>Sn</t>
  </si>
  <si>
    <t>Ce</t>
  </si>
  <si>
    <t>Pb</t>
  </si>
  <si>
    <t>Sb</t>
  </si>
  <si>
    <t>Zn</t>
  </si>
  <si>
    <t>…</t>
  </si>
  <si>
    <t>VQ-L008 Herstellbarkeitsanalyse</t>
  </si>
  <si>
    <t>VQ-L008 Feasibility study</t>
  </si>
  <si>
    <t>Lieferant:</t>
  </si>
  <si>
    <t>Supplier:</t>
  </si>
  <si>
    <t>Benennung:</t>
  </si>
  <si>
    <t>Product name:</t>
  </si>
  <si>
    <t>Geschäftspartnernr.:</t>
  </si>
  <si>
    <t>Business partner no:</t>
  </si>
  <si>
    <t>DEUTZ Teile-Nr:</t>
  </si>
  <si>
    <t>DEUTZ part number:</t>
  </si>
  <si>
    <t>Herstellbarkeitsanalyse für eine Fertigung/ Herstellung unter Serienbedingungen</t>
  </si>
  <si>
    <t>Feasibility study for production/ manufacturing under series conditions</t>
  </si>
  <si>
    <t>Nr.</t>
  </si>
  <si>
    <t>No.</t>
  </si>
  <si>
    <t>JA</t>
  </si>
  <si>
    <t>YES</t>
  </si>
  <si>
    <t>NEIN</t>
  </si>
  <si>
    <t>NO</t>
  </si>
  <si>
    <t>1.</t>
  </si>
  <si>
    <t xml:space="preserve">Ist das Produkt ausreichend definiert, um eine Herstellbarkeitsanalyse zu ermöglichen?
Wenn "nein", ausführliche Erläuterung (nächster Reiter). </t>
  </si>
  <si>
    <t>Is the product sufficiently defined to allow a feasibility study?
If "no", please explain (next tab).</t>
  </si>
  <si>
    <t>2.</t>
  </si>
  <si>
    <t>Können alle Anforderungen entsprechend der Vorgaben erfüllt werden? (z.B. Zeichnung, Lastenheft, Normen, Spezifikationen, Sauberkeit, mitgeltende Unterlagen). Wenn "nein", ausführliche Erläuterung.</t>
  </si>
  <si>
    <t>Can all requirements be fulfilled? (e.g. drawings, specifications, cleanliness, standards, related documents). If "no", please explain.</t>
  </si>
  <si>
    <t>3.</t>
  </si>
  <si>
    <t>Sind die "besonderen Merkmale" gemäß den geltenden Dokumentationen für oben genanntes 
Bauteil definiert? Wenn "nein", ausführliche Erläuterung.</t>
  </si>
  <si>
    <t>Have the "special characteristics" of the product been identified according to the related documents?
If "no", please explain.</t>
  </si>
  <si>
    <t>4.</t>
  </si>
  <si>
    <t>Ergeben sich aus Lieferantensicht weitere "besondere Merkmale"? 
Wenn "ja", welche?</t>
  </si>
  <si>
    <t>Are there additional "special characteristics" from a supplier's point of view? 
If "yes", which ones?</t>
  </si>
  <si>
    <t>5.</t>
  </si>
  <si>
    <t xml:space="preserve">Ist für jedes "besondere Merkmal" eine Prozessfähigkeit absehbar?
Wenn "nein", ausführliche Erläuterung. </t>
  </si>
  <si>
    <t>Is for every "special characteristic" the process capability conceivable?
If "no", please explain.</t>
  </si>
  <si>
    <t>6.</t>
  </si>
  <si>
    <t>Sind 100% Prüfungen für Merkmale in der Serie vorgesehen oder schon absehbar?
Wenn "ja", welche?</t>
  </si>
  <si>
    <t>Are 100% inspections planned for characteristics in series production?
If "yes", which ones?</t>
  </si>
  <si>
    <t>7.</t>
  </si>
  <si>
    <t>Ist eine statistische Prozessregelung für das Produkt geplant?</t>
  </si>
  <si>
    <t>Is statistical process control planned for the product?</t>
  </si>
  <si>
    <t>8.</t>
  </si>
  <si>
    <t>Wird statistische Prozessregelung für vergleichbare Produkte eingesetzt und sind die Prozesse beherrscht und fähig?</t>
  </si>
  <si>
    <t>Is statistical process control used for similar products? Are these processes capable and stable?
If "no", please explain.</t>
  </si>
  <si>
    <t>9.</t>
  </si>
  <si>
    <t>Sind fremdvergebende Prozesse geplant? Wenn "ja", welche?</t>
  </si>
  <si>
    <t>Are external processes planned? If "yes", which ones?</t>
  </si>
  <si>
    <t>10.</t>
  </si>
  <si>
    <t xml:space="preserve">REACH-VO: Enthält das Erzeugnis einen Stoff in Konzentration größer 0,1 Massenprozent (w/w) der gemäß REACH-VO in Kandidatenliste, Anhang XIV oder Anhang XVII gelistet ist?
Wenn ja, werden folgende Informationen benötigt: 1. Stoff,  CAS-Nummer und Konzentration 2. TARIC-Nr./CN Code 3. Produktion in der EU (ja/nein) 4.  Information zur sicheren Verwendung
</t>
  </si>
  <si>
    <t xml:space="preserve">REACH-VO: Does the article contain a substance in a concentration above 0,1 % weight by weight that is listed in the candidate list, Annex XIV or Annex XVII according to REACH ?
If yes, provide the following information: 1. Substance,  CAS-Number and Concentration 2. TARIC No./CN code 3. Production in the EU (yes/no) 4. Safe use instruction
</t>
  </si>
  <si>
    <t>11.</t>
  </si>
  <si>
    <t>RoHS-Richtlinie: Ist das Produkt RoHS-konform und erfüllt die Stoffbeschränkungen gemäß Anhang II der RoHS-Richtlinie? Wenn zur Einhaltung RoHS-Ausnahmen (unter Berücksichtigung der H0688) genutzt werden, müssen diese unter Erklärung angegeben werden!</t>
  </si>
  <si>
    <t>RoHS-Directive: Is the product RoHS compliant and meets the substance restrictions according to Annex II of the RoHS-Directive? If RoHS exemptions are used (in accordance to H0688) for compliance, they must be documented in the tab Explanations!</t>
  </si>
  <si>
    <t>12.</t>
  </si>
  <si>
    <t>IMDS/CDX: Kann ein Materialdatenblatt zum Produkt vor Bemusterung an DEUTZ über IMDS (DEUTZ ID 485) oder CDX (DEUTZ ID 18523) übermittelt werden? 
Wenn "nein", ausführliche Erläuterung</t>
  </si>
  <si>
    <t>IMDS/CDX: Can a material data sheet for the product be transmitted to DEUTZ via IMDS (DEUTZ ID 485) or CDX (DEUTZ ID 18523) before sampling? 
If "no", please explain</t>
  </si>
  <si>
    <t>13.</t>
  </si>
  <si>
    <t>Können alle Anforderungen entsprechend der H0688 erfüllt werden? Wenn "nein", ausführliche Erläuterung.</t>
  </si>
  <si>
    <t>Can all requirements according to H0688 be fulfilled? If "no", please explain.</t>
  </si>
  <si>
    <t>14.</t>
  </si>
  <si>
    <t>Können die geforderten Sauberkeitsforderungen nach H0357 (S1 bis S4) (falls gefordert) vollumfänglich erfüllt werden?
Wenn "nein", ausführliche Erläuterung</t>
  </si>
  <si>
    <t>Can all cleanliness requirements according H0357 (S1 to S4) (if available) be fulfilled completely?
If "no", please explain</t>
  </si>
  <si>
    <t>15.</t>
  </si>
  <si>
    <t>Gibt es aus Lieferanten-/ Herstellersicht Merkmale, Werkstoffe oder Prozesse, bei denen ein Potenzial zur Kostenreduzierung und/ oder einer Qualitätsverbesserung erkennbar ist? Wenn "ja", welche? (Erläuterung)</t>
  </si>
  <si>
    <t>Are there characteristics, materials or processes for which a simplification or changes would decrease costs or/ and improve quality ?  If "yes", which ones ?</t>
  </si>
  <si>
    <t>Nur relevant für elektronische Bauteile:</t>
  </si>
  <si>
    <t>Just relevant for electronic components:</t>
  </si>
  <si>
    <t>16.</t>
  </si>
  <si>
    <t xml:space="preserve">Kann das Bauteil die Forderungen der Hausnorm H0768 bzgl. Langzeitlagerung erfüllen? (nur relevant für elektronische Bauteile)
</t>
  </si>
  <si>
    <t>Can the component be stored according the DEUTZ standard H0768? (just relevant for electronic components)</t>
  </si>
  <si>
    <t>Nur für Service-Teile</t>
  </si>
  <si>
    <t>Just for service parts</t>
  </si>
  <si>
    <t>Geben Sie die aus Ihrer Sicht maximale Fehlerquote im Anlaufjahr an</t>
  </si>
  <si>
    <t>Please indicate the maximum failure rate you expect for the initial year</t>
  </si>
  <si>
    <t>Geben Sie die aus Ihrer Sicht maximale Fehlerquote im "full swing" an</t>
  </si>
  <si>
    <t>Please indicate the maximum failure rate you expect in full swing</t>
  </si>
  <si>
    <t>intern</t>
  </si>
  <si>
    <t>internal</t>
  </si>
  <si>
    <t>extern</t>
  </si>
  <si>
    <t>external</t>
  </si>
  <si>
    <t>Die Herstellbarkeit der/des benannten Produkte(s) wird bestätigt:</t>
  </si>
  <si>
    <t xml:space="preserve">The feasibility is confirmed for the above mentioned products: </t>
  </si>
  <si>
    <t>Datum</t>
  </si>
  <si>
    <t>Date</t>
  </si>
  <si>
    <t>Verantwortlicher</t>
  </si>
  <si>
    <t>Responsible</t>
  </si>
  <si>
    <t>Abteilung</t>
  </si>
  <si>
    <t>Department</t>
  </si>
  <si>
    <t>Telefon</t>
  </si>
  <si>
    <t>Phone</t>
  </si>
  <si>
    <t>Unterschrift</t>
  </si>
  <si>
    <t>Signature</t>
  </si>
  <si>
    <t>VQ-L008 Herstellbarkeitsanalyse
Erläuterungen</t>
  </si>
  <si>
    <t>VQ-L008 feasibility study
comments</t>
  </si>
  <si>
    <t>Erläuterungen/ Zusatzinformationen zur Herstellbarkeitsanalyse</t>
  </si>
  <si>
    <t>Explanations/ comments to feasibility study</t>
  </si>
  <si>
    <t>Material-änderung? 
=&gt; Material comparison</t>
  </si>
  <si>
    <t>Material change? 
=&gt; Material comparison</t>
  </si>
  <si>
    <t>VQ-L008 Herstellbarkeitsanalyse
Materialvergleich</t>
  </si>
  <si>
    <t>VQ-L008 feasibility study
Material comparision</t>
  </si>
  <si>
    <t>Falls ein abweichender Werkstoff angefragt/ gewünscht wird, muss eine Gegenüberstellung der chemischen als auch der mechanischen Eigenschaften erfolgen (siehe unten)</t>
  </si>
  <si>
    <t>If a different material is requested/ desired, a comparison of the chemical as well as mechanical characteristics must be provide (see below)</t>
  </si>
  <si>
    <t>Material</t>
  </si>
  <si>
    <t>nach/</t>
  </si>
  <si>
    <t>according/</t>
  </si>
  <si>
    <t>zugehörigen Standard</t>
  </si>
  <si>
    <t>corresponding standard</t>
  </si>
  <si>
    <t>Chemische Eigenschaften</t>
  </si>
  <si>
    <t>Chemical composition/ characteristics</t>
  </si>
  <si>
    <t>Substanz</t>
  </si>
  <si>
    <t>Substance</t>
  </si>
  <si>
    <t>Min.</t>
  </si>
  <si>
    <t>Max.</t>
  </si>
  <si>
    <t>Ist</t>
  </si>
  <si>
    <t>Actual</t>
  </si>
  <si>
    <t>von DEUTZ gefordert</t>
  </si>
  <si>
    <t>requested by DEUTZ</t>
  </si>
  <si>
    <t>vorgeschlagen</t>
  </si>
  <si>
    <t>proposed</t>
  </si>
  <si>
    <t>Mechanische Eigenschaften</t>
  </si>
  <si>
    <t>Mechanical characteristics</t>
  </si>
  <si>
    <t>Zugfestigkeit</t>
  </si>
  <si>
    <t>Tensile strength</t>
  </si>
  <si>
    <t>Streckgrenze</t>
  </si>
  <si>
    <t>Yield strength</t>
  </si>
  <si>
    <t>Dehngrenze</t>
  </si>
  <si>
    <t>Yield point</t>
  </si>
  <si>
    <t>Bruchdehnung</t>
  </si>
  <si>
    <t>Elongation at break</t>
  </si>
  <si>
    <t>Härte</t>
  </si>
  <si>
    <t>Hardness</t>
  </si>
  <si>
    <t>Dimension</t>
  </si>
  <si>
    <t>dimension</t>
  </si>
  <si>
    <t>-</t>
  </si>
  <si>
    <t>%</t>
  </si>
  <si>
    <t>MPa</t>
  </si>
  <si>
    <t>Shore A</t>
  </si>
  <si>
    <t>xxx °C</t>
  </si>
  <si>
    <t>xx</t>
  </si>
  <si>
    <t xml:space="preserve"> DIN 73411-2</t>
  </si>
  <si>
    <t>°C</t>
  </si>
  <si>
    <r>
      <t xml:space="preserve">24 h / </t>
    </r>
    <r>
      <rPr>
        <sz val="10"/>
        <rFont val="Arial"/>
        <family val="2"/>
      </rPr>
      <t>xxx</t>
    </r>
    <r>
      <rPr>
        <b/>
        <sz val="10"/>
        <rFont val="Arial"/>
        <family val="2"/>
      </rPr>
      <t xml:space="preserve"> °C</t>
    </r>
  </si>
  <si>
    <t>N/mm</t>
  </si>
  <si>
    <t>g/cm³</t>
  </si>
  <si>
    <t>Shore D</t>
  </si>
  <si>
    <t>N/mm²</t>
  </si>
  <si>
    <t>kJ/m²</t>
  </si>
  <si>
    <t>g / 10 min</t>
  </si>
  <si>
    <t xml:space="preserve"> xxx °C / xxx</t>
  </si>
  <si>
    <r>
      <t>10</t>
    </r>
    <r>
      <rPr>
        <vertAlign val="superscript"/>
        <sz val="10"/>
        <color theme="1"/>
        <rFont val="Arial"/>
        <family val="2"/>
      </rPr>
      <t>-6</t>
    </r>
    <r>
      <rPr>
        <sz val="10"/>
        <color theme="1"/>
        <rFont val="Arial"/>
        <family val="2"/>
      </rPr>
      <t xml:space="preserve"> /K</t>
    </r>
  </si>
  <si>
    <t>bar</t>
  </si>
  <si>
    <t>2. Kommentar</t>
  </si>
  <si>
    <t>Merkmale</t>
  </si>
  <si>
    <t>Features</t>
  </si>
  <si>
    <t>Dichte</t>
  </si>
  <si>
    <t>Density</t>
  </si>
  <si>
    <t>Kunststoffe</t>
  </si>
  <si>
    <t>Eigenschaften und Anforderungen im Anlieferzustand</t>
  </si>
  <si>
    <t>Properties and requirements for delivery condition</t>
  </si>
  <si>
    <t>Elastomere</t>
  </si>
  <si>
    <t>oder</t>
  </si>
  <si>
    <t>or</t>
  </si>
  <si>
    <t>DEUTZ H0670 Abschnitt 7</t>
  </si>
  <si>
    <t>DEUTZ H0670 section 7</t>
  </si>
  <si>
    <t>DIN 73411-2 Tabelle 2</t>
  </si>
  <si>
    <t>DIN 73411-2 Table 2</t>
  </si>
  <si>
    <t>Weiterreißwiderstand</t>
  </si>
  <si>
    <t>Tear propagation resistance</t>
  </si>
  <si>
    <t>Druckverformungsrest</t>
  </si>
  <si>
    <t>Compression set</t>
  </si>
  <si>
    <t>Kälterichtwert</t>
  </si>
  <si>
    <t>Cold guide value</t>
  </si>
  <si>
    <t>Gewicht</t>
  </si>
  <si>
    <t>Weight</t>
  </si>
  <si>
    <t>Beständigkeitsgrenzwerte</t>
  </si>
  <si>
    <t>Resistance limit values</t>
  </si>
  <si>
    <t>DEUTZ H0670 Abschnitt 8</t>
  </si>
  <si>
    <t>DEUTZ H0670 section 8</t>
  </si>
  <si>
    <t>DIN 73411-2 Tabelle 3</t>
  </si>
  <si>
    <t>DIN 73411-2 Table 3</t>
  </si>
  <si>
    <t>Max. zul. Veränderungen durch Wärmealterung nach 42 Tagen bei</t>
  </si>
  <si>
    <t>Max. permissible changes due to thermal ageing after 42 days at</t>
  </si>
  <si>
    <t>DEUTZ H0670 Abschnitt 8.1</t>
  </si>
  <si>
    <t>DEUTZ H0670 section 8.1</t>
  </si>
  <si>
    <t>Max. zul. Veränderungen nach Lagerung in Referenz-Oel (IRM 902) nach</t>
  </si>
  <si>
    <t>Max. permissible changes after storage in reference oil (IRM 902) after</t>
  </si>
  <si>
    <t>DEUTZ H0670 Abschnitt 8.2</t>
  </si>
  <si>
    <t>DEUTZ H0670 section 8.2</t>
  </si>
  <si>
    <t>DIN 73411-2 Tabelle 4 (ASTM-Öl Nr. 2 = IRM 902)</t>
  </si>
  <si>
    <t>DIN 73411-2 Table 4 (ASTM-Oil Nr. 2 = IRM 902)</t>
  </si>
  <si>
    <t>Stunden bei</t>
  </si>
  <si>
    <t>hours at</t>
  </si>
  <si>
    <t>Max. zul. Veränderungen nach Lagerung in Dieselkraftstoff nach DIN EN 590 nach 70 Stunden bei</t>
  </si>
  <si>
    <t>Max. permissible changes after storage in diesel according to DIN EN 590 After 70 hours at</t>
  </si>
  <si>
    <t>DEUTZ H0670 Abschnitt 8.3</t>
  </si>
  <si>
    <t>DEUTZ H0670 section 8.3</t>
  </si>
  <si>
    <t>Max. zul. Veränderungen nach Lagerung in Prüfflüssigkeit nach DIN 53521, Tabelle 7 ;  nach 168 Stunden bei Siedetemperatur (107 °C)</t>
  </si>
  <si>
    <t>Max. permissible changes after storage in test liquid according to DIN 53521,   Table 7; after 168 hours at boiling temperature (107 °C)</t>
  </si>
  <si>
    <t>DEUTZ H0670 Abschnitt 8.4</t>
  </si>
  <si>
    <t>DEUTZ H0670 section 8.4</t>
  </si>
  <si>
    <t>Beständigkeit gegen Ozonrißbildung</t>
  </si>
  <si>
    <t>Resistance to ozone cracking</t>
  </si>
  <si>
    <t>DEUTZ H0670 Abschnitt 8.5</t>
  </si>
  <si>
    <t>DEUTZ H0670 section 8.5</t>
  </si>
  <si>
    <t>Prüfung /Soll</t>
  </si>
  <si>
    <t>Test / Target</t>
  </si>
  <si>
    <t>Stufe</t>
  </si>
  <si>
    <t>Stage</t>
  </si>
  <si>
    <t>UV-Beständigkeit</t>
  </si>
  <si>
    <t>UV resistance</t>
  </si>
  <si>
    <t>DEUTZ H0670 Abschnitt 8.6</t>
  </si>
  <si>
    <t>DEUTZ H0670 section 8.6</t>
  </si>
  <si>
    <t>Zusätze</t>
  </si>
  <si>
    <t>Additives</t>
  </si>
  <si>
    <t>Thermoplaste</t>
  </si>
  <si>
    <t>DEUTZ H0669 Abschnitt 5</t>
  </si>
  <si>
    <t>DEUTZ H0669 section 5</t>
  </si>
  <si>
    <t>Verstärkungsstoffe und Gewichtsanteil</t>
  </si>
  <si>
    <t>Reinforcing materials and weight %</t>
  </si>
  <si>
    <t>Füllstoffe</t>
  </si>
  <si>
    <t>Filler materials</t>
  </si>
  <si>
    <t>Zusatz polymerer Modifikationsmittel</t>
  </si>
  <si>
    <t>Added polymer modifiers</t>
  </si>
  <si>
    <t>Zusatz von Stabilisatoren</t>
  </si>
  <si>
    <t>Added stabilizers</t>
  </si>
  <si>
    <t>Sonstige Zusätze</t>
  </si>
  <si>
    <t>Other additives</t>
  </si>
  <si>
    <t>DEUTZ H0669 Abschnitt 6</t>
  </si>
  <si>
    <t>DEUTZ H0669 section 6</t>
  </si>
  <si>
    <t>Dauergebrauchstemperatur (Luft)</t>
  </si>
  <si>
    <t>Continuous operating temperature (in air)</t>
  </si>
  <si>
    <t>Dauergebrauchstemperatur ohne Belastung</t>
  </si>
  <si>
    <t>Continuous operating temperature without load (in air)</t>
  </si>
  <si>
    <t>Kurzz. Temperaturspitze (max. 30 min)</t>
  </si>
  <si>
    <t>Short-term temperature peak (max. 30 min)</t>
  </si>
  <si>
    <t>Längenausdehnungskoeffizient</t>
  </si>
  <si>
    <t>Coeff. of linear therm expansion</t>
  </si>
  <si>
    <t>Thermische Eigenschaften</t>
  </si>
  <si>
    <t>Thermal properties</t>
  </si>
  <si>
    <t>DEUTZ H0669 Abschnitt 7</t>
  </si>
  <si>
    <t>DEUTZ H0669 section 7</t>
  </si>
  <si>
    <t xml:space="preserve">Schmelzindex (MFR) </t>
  </si>
  <si>
    <t>Melt volume flow rate</t>
  </si>
  <si>
    <t>Last</t>
  </si>
  <si>
    <t>Load</t>
  </si>
  <si>
    <t>Vicat-Erweichungstemperatur (VST) Verf. B50</t>
  </si>
  <si>
    <t>Vicat softenig temperature</t>
  </si>
  <si>
    <t>Formbeständigkeit in der Wärme, Verfahren A</t>
  </si>
  <si>
    <t>Temp. of deflection under load, procedure A</t>
  </si>
  <si>
    <t>Formbeständigkeit in der Wärme, Verfahren B</t>
  </si>
  <si>
    <t>Temp. of deflection under load, procedure B</t>
  </si>
  <si>
    <t>DEUTZ H0669 Abschnitt 8</t>
  </si>
  <si>
    <t>DEUTZ H0669 section 8</t>
  </si>
  <si>
    <t>Streckspannung</t>
  </si>
  <si>
    <t>Yield stress</t>
  </si>
  <si>
    <t>Streckdehnung</t>
  </si>
  <si>
    <t>Yield strain</t>
  </si>
  <si>
    <t>Bruchspannung</t>
  </si>
  <si>
    <t>Strain at break</t>
  </si>
  <si>
    <t>Biegefestigkeit</t>
  </si>
  <si>
    <t>Flexural strength</t>
  </si>
  <si>
    <t>Zugmodul</t>
  </si>
  <si>
    <t>Tensile modulus</t>
  </si>
  <si>
    <t>Biegemodul</t>
  </si>
  <si>
    <t>Flexural modulus</t>
  </si>
  <si>
    <t>Schlagzählgkeit ungekerbt 23°C</t>
  </si>
  <si>
    <t>Charpy impact strength 23 °C</t>
  </si>
  <si>
    <t>Schlagzähigkeit ungekerbt – 20°C</t>
  </si>
  <si>
    <t>Charpy impact strength -20 °C</t>
  </si>
  <si>
    <t>Schlagzähigkeit ungekerbt – 40°C</t>
  </si>
  <si>
    <t>Charpy impact strength -40 °C</t>
  </si>
  <si>
    <t>Schlagzähigkeit gekerbt 23°C</t>
  </si>
  <si>
    <t>Charpy notched impact strength 23 °C</t>
  </si>
  <si>
    <t>Schlagzähigkeit gekerbt – 20°C</t>
  </si>
  <si>
    <t>Charpy notchedimpact strength -20 °C</t>
  </si>
  <si>
    <t>Schlagzähigkeit gekerbt – 40°C</t>
  </si>
  <si>
    <t>Charpy notched impact strength -40 °C</t>
  </si>
  <si>
    <t>Kugeldruckhärte</t>
  </si>
  <si>
    <t>Ball pressure hardness</t>
  </si>
  <si>
    <t>Härte - Shore A</t>
  </si>
  <si>
    <t>Hardness Shore A</t>
  </si>
  <si>
    <t>Härte - Shore D</t>
  </si>
  <si>
    <t>Hardness Shore D</t>
  </si>
  <si>
    <t>Typ</t>
  </si>
  <si>
    <t>Type</t>
  </si>
  <si>
    <t>Feucht (konditioniert)</t>
  </si>
  <si>
    <t>Conditioned</t>
  </si>
  <si>
    <t>Trocken (spritzfrisch)</t>
  </si>
  <si>
    <t>Dry</t>
  </si>
  <si>
    <t>Faserwerkstoffe</t>
  </si>
  <si>
    <t>Beschreibung</t>
  </si>
  <si>
    <t>Description</t>
  </si>
  <si>
    <t>DEUTZ H0674 Abschnitt 4</t>
  </si>
  <si>
    <t>DEUTZ H0674 section 4</t>
  </si>
  <si>
    <t>Bindesystem</t>
  </si>
  <si>
    <t>Binder system</t>
  </si>
  <si>
    <t>Faserart</t>
  </si>
  <si>
    <t>Fibre type</t>
  </si>
  <si>
    <t>Kennzeichende Eigenschaften</t>
  </si>
  <si>
    <t>Characteristic properties</t>
  </si>
  <si>
    <t>DEUTZ H0674 Abschnitt 5</t>
  </si>
  <si>
    <t>DEUTZ H0674 section 5</t>
  </si>
  <si>
    <t>Zusammenpressung</t>
  </si>
  <si>
    <t>Compressibility</t>
  </si>
  <si>
    <t>Rückfederung</t>
  </si>
  <si>
    <t>Recovery</t>
  </si>
  <si>
    <t>Warmsetzen</t>
  </si>
  <si>
    <t>Heat compression</t>
  </si>
  <si>
    <t>Werte nach 5 Stunden Lagerung in ASTM-Öl Nr. 2 bei 150 °C</t>
  </si>
  <si>
    <t>Properties after 5 h storage in ASTM oil Nr. 2 @ 150°C</t>
  </si>
  <si>
    <t>Dickenänderung</t>
  </si>
  <si>
    <t>Change of thickness</t>
  </si>
  <si>
    <t>Gewichtsänderung</t>
  </si>
  <si>
    <t>Change of weight</t>
  </si>
  <si>
    <t>Werte nach 5 Stunden Lagerung in Dieselkraftstoff DIN EN 590 bei 70 °C</t>
  </si>
  <si>
    <t>Properties after 5 h storage in Diesel fuel DIN EN 590 @ 70 °C</t>
  </si>
  <si>
    <t>Werte nach 5 Stunden Lagerung in Wasser mit Frostschutzmittel (Volumenanteile 50 : 50) bei 100 °C</t>
  </si>
  <si>
    <t>Properties after 5 h storage in antifreeze agent (volume 50:50 ) @ 100 °C</t>
  </si>
  <si>
    <t>Betriebsdruck</t>
  </si>
  <si>
    <t>Operating pressure</t>
  </si>
  <si>
    <t>Thermische Beständigkeit</t>
  </si>
  <si>
    <t>Thermal resistance</t>
  </si>
  <si>
    <t>In Luft</t>
  </si>
  <si>
    <t>In air</t>
  </si>
  <si>
    <t>In ständigem Ölkontakt</t>
  </si>
  <si>
    <t>In constant oil contact</t>
  </si>
  <si>
    <t>Einheit</t>
  </si>
  <si>
    <t>DIN 73411-2 Eigenschaften nach Wärmealterung nach 168 Tagen bei</t>
  </si>
  <si>
    <t>DIN 73411-2 properties after thermal ageing after 168 days at</t>
  </si>
  <si>
    <t>Härteänderung</t>
  </si>
  <si>
    <t>Change of hardness</t>
  </si>
  <si>
    <t>Änderung der Zugfestigkeit</t>
  </si>
  <si>
    <t>Change of tensile strength</t>
  </si>
  <si>
    <t>Änderung der Bruchdehnung</t>
  </si>
  <si>
    <t>Change of elongation at break</t>
  </si>
  <si>
    <t>Nach DIN 73411-2</t>
  </si>
  <si>
    <t xml:space="preserve">According to DIN 73411-2 </t>
  </si>
  <si>
    <t>Weitere Prüfungen nach DIN 73411-2  Tabelle 5</t>
  </si>
  <si>
    <t>Test accoring to DIN 73411-2 table 5</t>
  </si>
  <si>
    <t>3.8 Ölverträglichkeit</t>
  </si>
  <si>
    <t>3.8 Oil compatibility</t>
  </si>
  <si>
    <t>3.9 Beständigkeit der Innenschicht gegen Kühlmittel</t>
  </si>
  <si>
    <t>3.9 Resistance of the inner layer to coolant</t>
  </si>
  <si>
    <t xml:space="preserve">Änderung des Volumens </t>
  </si>
  <si>
    <t>Change of volume</t>
  </si>
  <si>
    <t>vorgeschlagen (Mischungsbezeichnung)</t>
  </si>
  <si>
    <t>proposed (unique material name)</t>
  </si>
  <si>
    <t>Es müssen die Werkstoffkennwerte entsprechend den gefordereten Hausnormen angegeben werden.</t>
  </si>
  <si>
    <t>Material properties according to DEUTZ Standards must be provided.</t>
  </si>
  <si>
    <t>Sprache / Language:</t>
  </si>
  <si>
    <t>Version 2.13</t>
  </si>
  <si>
    <t>02) Bei Kunststoffen techn. Datenblatt als PDF mitsenden</t>
  </si>
  <si>
    <t>02) Provide technical data sheet for plastics as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</si>
</sst>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0000"/>
  </numFmts>
  <fonts count="31" x14ac:knownFonts="1">
    <font>
      <sz val="10"/>
      <color theme="1"/>
      <name val="Arial"/>
      <family val="2"/>
    </font>
    <font>
      <b/>
      <sz val="18"/>
      <name val="Arial"/>
      <family val="2"/>
    </font>
    <font>
      <sz val="10"/>
      <name val="Arial"/>
      <family val="2"/>
    </font>
    <font>
      <b/>
      <sz val="10"/>
      <name val="Arial"/>
      <family val="2"/>
    </font>
    <font>
      <sz val="12"/>
      <name val="Arial"/>
      <family val="2"/>
    </font>
    <font>
      <u/>
      <sz val="10"/>
      <name val="Arial"/>
      <family val="2"/>
    </font>
    <font>
      <b/>
      <sz val="12"/>
      <name val="Arial"/>
      <family val="2"/>
    </font>
    <font>
      <b/>
      <sz val="18"/>
      <color theme="0" tint="-0.14999847407452621"/>
      <name val="Arial"/>
      <family val="2"/>
    </font>
    <font>
      <sz val="11"/>
      <name val="Arial"/>
      <family val="2"/>
    </font>
    <font>
      <sz val="10"/>
      <color theme="0"/>
      <name val="Arial"/>
      <family val="2"/>
    </font>
    <font>
      <sz val="16"/>
      <color theme="0"/>
      <name val="Arial"/>
      <family val="2"/>
    </font>
    <font>
      <u/>
      <sz val="10"/>
      <color theme="11"/>
      <name val="Arial"/>
      <family val="2"/>
    </font>
    <font>
      <sz val="16"/>
      <name val="Arial"/>
      <family val="2"/>
    </font>
    <font>
      <b/>
      <sz val="11"/>
      <color rgb="FFFF0000"/>
      <name val="Arial"/>
      <family val="2"/>
    </font>
    <font>
      <sz val="11"/>
      <color theme="1"/>
      <name val="Arial"/>
      <family val="2"/>
    </font>
    <font>
      <b/>
      <sz val="12"/>
      <color theme="1"/>
      <name val="Arial"/>
      <family val="2"/>
    </font>
    <font>
      <b/>
      <sz val="14"/>
      <name val="Arial"/>
      <family val="2"/>
    </font>
    <font>
      <b/>
      <sz val="11"/>
      <name val="Arial"/>
      <family val="2"/>
    </font>
    <font>
      <b/>
      <sz val="10"/>
      <color theme="1"/>
      <name val="Arial"/>
      <family val="2"/>
    </font>
    <font>
      <u/>
      <sz val="11"/>
      <name val="Arial"/>
      <family val="2"/>
    </font>
    <font>
      <sz val="11"/>
      <color theme="1"/>
      <name val="Wingdings"/>
      <charset val="2"/>
    </font>
    <font>
      <sz val="9"/>
      <name val="Arial"/>
      <family val="2"/>
    </font>
    <font>
      <sz val="8"/>
      <name val="Arial"/>
      <family val="2"/>
    </font>
    <font>
      <sz val="10"/>
      <color theme="0" tint="-4.9989318521683403E-2"/>
      <name val="Arial"/>
      <family val="2"/>
    </font>
    <font>
      <b/>
      <sz val="9"/>
      <name val="Arial"/>
      <family val="2"/>
    </font>
    <font>
      <b/>
      <u/>
      <sz val="10"/>
      <name val="Arial"/>
      <family val="2"/>
    </font>
    <font>
      <b/>
      <sz val="10"/>
      <color rgb="FFFF0000"/>
      <name val="Arial"/>
      <family val="2"/>
    </font>
    <font>
      <sz val="18"/>
      <color theme="0" tint="-0.14999847407452621"/>
      <name val="Arial"/>
      <family val="2"/>
    </font>
    <font>
      <sz val="18"/>
      <name val="Arial"/>
      <family val="2"/>
    </font>
    <font>
      <vertAlign val="superscript"/>
      <sz val="10"/>
      <color theme="1"/>
      <name val="Arial"/>
      <family val="2"/>
    </font>
    <font>
      <sz val="10"/>
      <color rgb="FFFF0000"/>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42">
    <border>
      <left/>
      <right/>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11" fillId="0" borderId="0" applyNumberFormat="0" applyFill="0" applyBorder="0" applyAlignment="0" applyProtection="0"/>
    <xf numFmtId="0" fontId="11" fillId="0" borderId="0" applyNumberFormat="0" applyFill="0" applyBorder="0" applyAlignment="0" applyProtection="0"/>
  </cellStyleXfs>
  <cellXfs count="285">
    <xf numFmtId="0" fontId="0" fillId="0" borderId="0" xfId="0"/>
    <xf numFmtId="0" fontId="7" fillId="2" borderId="4" xfId="0" applyFont="1" applyFill="1" applyBorder="1" applyAlignment="1">
      <alignment horizontal="center" vertical="center"/>
    </xf>
    <xf numFmtId="0" fontId="0" fillId="0" borderId="0" xfId="0" applyAlignment="1">
      <alignment horizontal="center"/>
    </xf>
    <xf numFmtId="0" fontId="0" fillId="0" borderId="3" xfId="0" applyBorder="1" applyAlignment="1">
      <alignment horizontal="center"/>
    </xf>
    <xf numFmtId="0" fontId="2" fillId="0" borderId="0" xfId="0" applyFont="1" applyAlignment="1">
      <alignment horizontal="left" wrapText="1"/>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xf>
    <xf numFmtId="1" fontId="9" fillId="3" borderId="0" xfId="0" applyNumberFormat="1" applyFont="1" applyFill="1"/>
    <xf numFmtId="1" fontId="12" fillId="3" borderId="0" xfId="0" applyNumberFormat="1" applyFont="1" applyFill="1"/>
    <xf numFmtId="0" fontId="0" fillId="0" borderId="0" xfId="0" applyAlignment="1">
      <alignment wrapText="1"/>
    </xf>
    <xf numFmtId="0" fontId="2" fillId="0" borderId="0" xfId="0" applyFont="1" applyAlignment="1">
      <alignment vertical="top" wrapText="1"/>
    </xf>
    <xf numFmtId="0" fontId="2" fillId="0" borderId="0" xfId="0" quotePrefix="1" applyFont="1" applyAlignment="1">
      <alignment vertical="top" wrapText="1"/>
    </xf>
    <xf numFmtId="0" fontId="2" fillId="0" borderId="0" xfId="0" quotePrefix="1" applyFont="1" applyAlignment="1">
      <alignment vertical="center" wrapText="1"/>
    </xf>
    <xf numFmtId="0" fontId="2" fillId="0" borderId="0" xfId="0" applyFont="1" applyAlignment="1">
      <alignment horizontal="left" vertical="top" wrapText="1"/>
    </xf>
    <xf numFmtId="0" fontId="2" fillId="0" borderId="0" xfId="0" quotePrefix="1" applyFont="1" applyAlignment="1">
      <alignment horizontal="left" vertical="center" wrapText="1"/>
    </xf>
    <xf numFmtId="0" fontId="14" fillId="0" borderId="0" xfId="0" applyFont="1" applyAlignment="1">
      <alignment horizontal="justify"/>
    </xf>
    <xf numFmtId="0" fontId="15" fillId="0" borderId="4" xfId="0" applyFont="1" applyBorder="1"/>
    <xf numFmtId="0" fontId="14" fillId="0" borderId="0" xfId="0" applyFont="1" applyAlignment="1">
      <alignment horizontal="justify" wrapText="1"/>
    </xf>
    <xf numFmtId="0" fontId="0" fillId="0" borderId="4" xfId="0" applyBorder="1" applyAlignment="1">
      <alignment horizontal="center"/>
    </xf>
    <xf numFmtId="0" fontId="0" fillId="3" borderId="0" xfId="0" applyFill="1"/>
    <xf numFmtId="0" fontId="2" fillId="0" borderId="8" xfId="0" quotePrefix="1" applyFont="1" applyBorder="1" applyAlignment="1">
      <alignment horizontal="center" vertical="top" wrapText="1"/>
    </xf>
    <xf numFmtId="0" fontId="0" fillId="0" borderId="0" xfId="0" applyAlignment="1">
      <alignment horizontal="left" vertical="top" wrapText="1"/>
    </xf>
    <xf numFmtId="0" fontId="2" fillId="0" borderId="8" xfId="0" applyFont="1" applyBorder="1" applyAlignment="1">
      <alignment horizontal="center" vertical="top" wrapText="1"/>
    </xf>
    <xf numFmtId="0" fontId="2" fillId="0" borderId="2" xfId="0" applyFont="1" applyBorder="1" applyAlignment="1">
      <alignment horizontal="left" vertical="top" wrapText="1"/>
    </xf>
    <xf numFmtId="0" fontId="2" fillId="0" borderId="0" xfId="0" applyFont="1"/>
    <xf numFmtId="0" fontId="9" fillId="0" borderId="0" xfId="0" applyFont="1"/>
    <xf numFmtId="0" fontId="0" fillId="0" borderId="0" xfId="0" applyProtection="1">
      <protection locked="0"/>
    </xf>
    <xf numFmtId="0" fontId="0" fillId="3" borderId="0" xfId="0" applyFill="1" applyProtection="1">
      <protection locked="0"/>
    </xf>
    <xf numFmtId="0" fontId="14" fillId="0" borderId="4" xfId="0" applyFont="1" applyBorder="1" applyAlignment="1">
      <alignment horizontal="justify" wrapText="1"/>
    </xf>
    <xf numFmtId="0" fontId="14" fillId="0" borderId="4" xfId="0" applyFont="1" applyBorder="1" applyAlignment="1">
      <alignment horizontal="justify" vertical="top" wrapText="1"/>
    </xf>
    <xf numFmtId="0" fontId="15" fillId="0" borderId="0" xfId="0" applyFont="1"/>
    <xf numFmtId="0" fontId="7" fillId="2" borderId="25" xfId="0" applyFont="1" applyFill="1" applyBorder="1" applyAlignment="1">
      <alignment horizontal="center" vertical="center"/>
    </xf>
    <xf numFmtId="0" fontId="0" fillId="0" borderId="24" xfId="0" applyBorder="1" applyAlignment="1">
      <alignment horizontal="center"/>
    </xf>
    <xf numFmtId="0" fontId="23" fillId="0" borderId="24" xfId="0" applyFont="1" applyBorder="1"/>
    <xf numFmtId="0" fontId="0" fillId="0" borderId="25" xfId="0" applyBorder="1" applyAlignment="1">
      <alignment horizontal="center"/>
    </xf>
    <xf numFmtId="0" fontId="2" fillId="0" borderId="1" xfId="0" applyFont="1" applyBorder="1" applyAlignment="1">
      <alignment horizontal="left" vertical="center"/>
    </xf>
    <xf numFmtId="0" fontId="0" fillId="0" borderId="23" xfId="0" applyBorder="1" applyAlignment="1">
      <alignment horizontal="center"/>
    </xf>
    <xf numFmtId="1" fontId="9" fillId="0" borderId="0" xfId="0" applyNumberFormat="1" applyFont="1"/>
    <xf numFmtId="0" fontId="17" fillId="0" borderId="24" xfId="0" applyFont="1" applyBorder="1" applyAlignment="1">
      <alignment vertical="center"/>
    </xf>
    <xf numFmtId="1" fontId="10" fillId="0" borderId="0" xfId="0" applyNumberFormat="1" applyFont="1"/>
    <xf numFmtId="0" fontId="2" fillId="0" borderId="4" xfId="0" applyFont="1" applyBorder="1" applyAlignment="1">
      <alignment horizontal="left" wrapText="1"/>
    </xf>
    <xf numFmtId="0" fontId="0" fillId="0" borderId="4" xfId="0" applyBorder="1"/>
    <xf numFmtId="164" fontId="4" fillId="4" borderId="9" xfId="0" applyNumberFormat="1" applyFont="1" applyFill="1" applyBorder="1" applyAlignment="1">
      <alignment horizontal="left" vertical="center" wrapText="1"/>
    </xf>
    <xf numFmtId="0" fontId="0" fillId="0" borderId="8" xfId="0" applyBorder="1" applyAlignment="1">
      <alignment horizontal="center"/>
    </xf>
    <xf numFmtId="0" fontId="0" fillId="0" borderId="26" xfId="0" applyBorder="1" applyAlignment="1">
      <alignment horizontal="center"/>
    </xf>
    <xf numFmtId="0" fontId="2" fillId="0" borderId="0" xfId="0" applyFont="1" applyAlignment="1">
      <alignment horizontal="left"/>
    </xf>
    <xf numFmtId="0" fontId="3" fillId="0" borderId="8" xfId="0" applyFont="1" applyBorder="1" applyAlignment="1">
      <alignment horizontal="center" wrapText="1"/>
    </xf>
    <xf numFmtId="0" fontId="0" fillId="0" borderId="27" xfId="0" applyBorder="1" applyAlignment="1">
      <alignment horizontal="center"/>
    </xf>
    <xf numFmtId="0" fontId="2" fillId="0" borderId="27" xfId="0" applyFont="1" applyBorder="1" applyAlignment="1">
      <alignment horizontal="left" wrapText="1"/>
    </xf>
    <xf numFmtId="3" fontId="3" fillId="0" borderId="0" xfId="0" applyNumberFormat="1" applyFont="1" applyAlignment="1" applyProtection="1">
      <alignment horizontal="center" vertical="center" wrapText="1"/>
      <protection locked="0"/>
    </xf>
    <xf numFmtId="0" fontId="2" fillId="0" borderId="0" xfId="0" quotePrefix="1" applyFont="1" applyAlignment="1">
      <alignment horizontal="left" vertical="top" wrapText="1"/>
    </xf>
    <xf numFmtId="0" fontId="1" fillId="3" borderId="29" xfId="0" applyFont="1" applyFill="1" applyBorder="1" applyAlignment="1">
      <alignment horizontal="center" vertical="center"/>
    </xf>
    <xf numFmtId="0" fontId="1" fillId="3" borderId="0" xfId="0" applyFont="1" applyFill="1" applyAlignment="1">
      <alignment horizontal="center" vertical="center"/>
    </xf>
    <xf numFmtId="0" fontId="7" fillId="2" borderId="30" xfId="0" applyFont="1" applyFill="1" applyBorder="1" applyAlignment="1">
      <alignment horizontal="center" vertical="center"/>
    </xf>
    <xf numFmtId="0" fontId="0" fillId="0" borderId="29" xfId="0" applyBorder="1" applyAlignment="1">
      <alignment horizontal="center"/>
    </xf>
    <xf numFmtId="0" fontId="4"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wrapText="1"/>
    </xf>
    <xf numFmtId="0" fontId="2" fillId="0" borderId="0" xfId="0" applyFont="1" applyAlignment="1">
      <alignment horizontal="right" vertical="center"/>
    </xf>
    <xf numFmtId="164" fontId="4" fillId="4" borderId="0" xfId="0" applyNumberFormat="1" applyFont="1" applyFill="1" applyAlignment="1" applyProtection="1">
      <alignment horizontal="left" vertical="center" wrapText="1"/>
      <protection locked="0"/>
    </xf>
    <xf numFmtId="0" fontId="0" fillId="0" borderId="0" xfId="0" applyAlignment="1">
      <alignment horizontal="left" indent="1"/>
    </xf>
    <xf numFmtId="0" fontId="2" fillId="0" borderId="0" xfId="0" applyFont="1" applyAlignment="1">
      <alignment horizontal="left" vertical="center" indent="1"/>
    </xf>
    <xf numFmtId="0" fontId="3"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horizontal="center" wrapText="1"/>
    </xf>
    <xf numFmtId="0" fontId="19"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8" fillId="0" borderId="0" xfId="0" quotePrefix="1" applyFont="1" applyAlignment="1">
      <alignment horizontal="center" vertical="top" wrapText="1"/>
    </xf>
    <xf numFmtId="0" fontId="8" fillId="0" borderId="0" xfId="0" applyFont="1" applyAlignment="1">
      <alignment horizontal="left" vertical="top" wrapText="1"/>
    </xf>
    <xf numFmtId="0" fontId="17" fillId="4" borderId="0" xfId="0" applyFont="1" applyFill="1" applyAlignment="1" applyProtection="1">
      <alignment horizontal="center" vertical="center" wrapText="1"/>
      <protection locked="0"/>
    </xf>
    <xf numFmtId="0" fontId="8" fillId="3" borderId="0" xfId="0" applyFont="1" applyFill="1" applyAlignment="1">
      <alignment horizontal="left" vertical="top" wrapText="1"/>
    </xf>
    <xf numFmtId="0" fontId="2"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quotePrefix="1" applyFont="1" applyAlignment="1">
      <alignment vertical="top" wrapText="1"/>
    </xf>
    <xf numFmtId="0" fontId="17" fillId="0" borderId="0" xfId="0" applyFont="1" applyAlignment="1">
      <alignment vertical="center"/>
    </xf>
    <xf numFmtId="0" fontId="8" fillId="0" borderId="0" xfId="0" applyFont="1" applyAlignment="1">
      <alignment vertical="top" wrapText="1"/>
    </xf>
    <xf numFmtId="0" fontId="14" fillId="0" borderId="0" xfId="0" applyFont="1" applyAlignment="1">
      <alignment horizontal="center"/>
    </xf>
    <xf numFmtId="0" fontId="21" fillId="0" borderId="0" xfId="0" applyFont="1" applyAlignment="1">
      <alignment horizontal="left" vertical="center" wrapText="1"/>
    </xf>
    <xf numFmtId="0" fontId="0" fillId="0" borderId="31" xfId="0" applyBorder="1" applyAlignment="1">
      <alignment horizontal="center"/>
    </xf>
    <xf numFmtId="0" fontId="5" fillId="0" borderId="0" xfId="0" applyFont="1" applyAlignment="1">
      <alignment horizontal="center" vertical="center" wrapText="1"/>
    </xf>
    <xf numFmtId="0" fontId="6" fillId="4" borderId="0" xfId="0" applyFont="1" applyFill="1" applyAlignment="1" applyProtection="1">
      <alignment horizontal="center" vertical="center" wrapText="1"/>
      <protection locked="0"/>
    </xf>
    <xf numFmtId="0" fontId="0" fillId="0" borderId="30"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 fillId="3" borderId="24" xfId="0" applyFont="1" applyFill="1" applyBorder="1" applyAlignment="1">
      <alignment horizontal="center" vertical="center"/>
    </xf>
    <xf numFmtId="0" fontId="0" fillId="3" borderId="0" xfId="0" applyFill="1" applyAlignment="1">
      <alignment horizontal="center"/>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0" borderId="0" xfId="0" applyFont="1" applyAlignment="1">
      <alignment horizont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3" borderId="0" xfId="0" applyFont="1" applyFill="1" applyAlignment="1">
      <alignment horizontal="left" vertical="top" wrapText="1"/>
    </xf>
    <xf numFmtId="0" fontId="2" fillId="0" borderId="0" xfId="0" applyFont="1" applyAlignment="1">
      <alignment horizontal="center" vertical="center" wrapText="1"/>
    </xf>
    <xf numFmtId="0" fontId="18" fillId="5" borderId="0" xfId="0" applyFont="1" applyFill="1" applyAlignment="1">
      <alignment horizontal="center"/>
    </xf>
    <xf numFmtId="0" fontId="25" fillId="0" borderId="0" xfId="0" applyFont="1" applyAlignment="1">
      <alignment horizontal="left" vertical="center"/>
    </xf>
    <xf numFmtId="0" fontId="3" fillId="0" borderId="0" xfId="0" applyFont="1" applyAlignment="1">
      <alignment horizontal="left" wrapText="1"/>
    </xf>
    <xf numFmtId="0" fontId="0" fillId="4" borderId="0" xfId="0" applyFill="1" applyAlignment="1">
      <alignment horizontal="center"/>
    </xf>
    <xf numFmtId="0" fontId="0" fillId="5" borderId="0" xfId="0" applyFill="1" applyAlignment="1">
      <alignment horizontal="center"/>
    </xf>
    <xf numFmtId="0" fontId="3" fillId="0" borderId="0" xfId="0" applyFont="1" applyAlignment="1">
      <alignment horizontal="center" wrapText="1"/>
    </xf>
    <xf numFmtId="0" fontId="0" fillId="0" borderId="5" xfId="0"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wrapText="1"/>
    </xf>
    <xf numFmtId="0" fontId="2" fillId="0" borderId="0" xfId="0" applyFont="1" applyAlignment="1">
      <alignment vertical="center"/>
    </xf>
    <xf numFmtId="0" fontId="25" fillId="6" borderId="0" xfId="0" applyFont="1" applyFill="1" applyAlignment="1">
      <alignment horizontal="left" vertical="center"/>
    </xf>
    <xf numFmtId="0" fontId="0" fillId="0" borderId="0" xfId="0" applyAlignment="1">
      <alignment vertical="top"/>
    </xf>
    <xf numFmtId="0" fontId="0" fillId="0" borderId="0" xfId="0" applyAlignment="1">
      <alignment horizontal="center" vertical="top"/>
    </xf>
    <xf numFmtId="0" fontId="0" fillId="0" borderId="5" xfId="0" applyBorder="1" applyAlignment="1">
      <alignment horizontal="center"/>
    </xf>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horizontal="left" wrapText="1"/>
    </xf>
    <xf numFmtId="0" fontId="2" fillId="7" borderId="8" xfId="0" applyFont="1" applyFill="1" applyBorder="1" applyAlignment="1">
      <alignment horizontal="left" vertical="center" wrapText="1"/>
    </xf>
    <xf numFmtId="0" fontId="2" fillId="0" borderId="0" xfId="0" applyFont="1" applyAlignment="1">
      <alignment wrapText="1"/>
    </xf>
    <xf numFmtId="0" fontId="2" fillId="7" borderId="8" xfId="0" applyFont="1" applyFill="1" applyBorder="1" applyAlignment="1">
      <alignment horizontal="left" wrapText="1"/>
    </xf>
    <xf numFmtId="0" fontId="2" fillId="7" borderId="8" xfId="0" applyFont="1" applyFill="1" applyBorder="1" applyAlignment="1">
      <alignment horizontal="center" wrapText="1"/>
    </xf>
    <xf numFmtId="0" fontId="2" fillId="0" borderId="7" xfId="0" applyFont="1" applyBorder="1" applyAlignment="1">
      <alignment wrapText="1"/>
    </xf>
    <xf numFmtId="0" fontId="3" fillId="0" borderId="6" xfId="0" applyFont="1" applyBorder="1" applyAlignment="1">
      <alignment wrapText="1"/>
    </xf>
    <xf numFmtId="0" fontId="3" fillId="0" borderId="5" xfId="0" applyFont="1" applyBorder="1" applyAlignment="1">
      <alignment wrapText="1"/>
    </xf>
    <xf numFmtId="0" fontId="5" fillId="0" borderId="0" xfId="0" applyFont="1" applyAlignment="1">
      <alignment horizontal="left" wrapText="1"/>
    </xf>
    <xf numFmtId="0" fontId="5" fillId="0" borderId="0" xfId="0" applyFont="1" applyAlignment="1">
      <alignment horizontal="left" vertical="center"/>
    </xf>
    <xf numFmtId="0" fontId="3" fillId="0" borderId="8" xfId="0" applyFont="1" applyBorder="1" applyAlignment="1">
      <alignment wrapText="1"/>
    </xf>
    <xf numFmtId="0" fontId="2" fillId="0" borderId="0" xfId="0" applyFont="1" applyAlignment="1">
      <alignment horizontal="center" vertical="center"/>
    </xf>
    <xf numFmtId="0" fontId="0" fillId="0" borderId="2" xfId="0" applyBorder="1" applyAlignment="1">
      <alignment horizontal="center"/>
    </xf>
    <xf numFmtId="0" fontId="7" fillId="2" borderId="34" xfId="0" applyFont="1" applyFill="1" applyBorder="1" applyAlignment="1">
      <alignment horizontal="center" vertical="center"/>
    </xf>
    <xf numFmtId="0" fontId="27" fillId="2" borderId="4" xfId="0" applyFont="1" applyFill="1" applyBorder="1" applyAlignment="1">
      <alignment horizontal="center" vertical="center"/>
    </xf>
    <xf numFmtId="0" fontId="7" fillId="2" borderId="35" xfId="0" applyFont="1" applyFill="1" applyBorder="1" applyAlignment="1">
      <alignment horizontal="center" vertical="center"/>
    </xf>
    <xf numFmtId="0" fontId="1" fillId="3" borderId="3" xfId="0" applyFont="1" applyFill="1" applyBorder="1" applyAlignment="1">
      <alignment horizontal="center" vertical="center"/>
    </xf>
    <xf numFmtId="0" fontId="28" fillId="3" borderId="0" xfId="0" applyFont="1" applyFill="1" applyAlignment="1">
      <alignment horizontal="center" vertical="center"/>
    </xf>
    <xf numFmtId="0" fontId="1" fillId="3" borderId="2" xfId="0" applyFont="1" applyFill="1" applyBorder="1" applyAlignment="1">
      <alignment horizontal="center" vertical="center"/>
    </xf>
    <xf numFmtId="0" fontId="0" fillId="0" borderId="38" xfId="0" applyBorder="1" applyAlignment="1">
      <alignment horizontal="center"/>
    </xf>
    <xf numFmtId="0" fontId="0" fillId="0" borderId="39" xfId="0" applyBorder="1" applyAlignment="1">
      <alignment horizontal="center"/>
    </xf>
    <xf numFmtId="0" fontId="0" fillId="4" borderId="40" xfId="0" applyFill="1" applyBorder="1" applyAlignment="1">
      <alignment horizontal="center"/>
    </xf>
    <xf numFmtId="0" fontId="0" fillId="4" borderId="2" xfId="0" applyFill="1" applyBorder="1" applyAlignment="1">
      <alignment horizontal="center"/>
    </xf>
    <xf numFmtId="0" fontId="0" fillId="0" borderId="0" xfId="0" applyAlignment="1">
      <alignment horizontal="center" vertical="center" wrapText="1"/>
    </xf>
    <xf numFmtId="0" fontId="3" fillId="0" borderId="0" xfId="0" applyFont="1" applyAlignment="1">
      <alignment wrapText="1"/>
    </xf>
    <xf numFmtId="0" fontId="3" fillId="0" borderId="0" xfId="0" applyFont="1"/>
    <xf numFmtId="0" fontId="0" fillId="0" borderId="8" xfId="0" quotePrefix="1" applyBorder="1" applyAlignment="1">
      <alignment horizontal="center"/>
    </xf>
    <xf numFmtId="0" fontId="2" fillId="0" borderId="5" xfId="0" applyFont="1" applyBorder="1" applyAlignment="1">
      <alignment horizontal="right" wrapText="1"/>
    </xf>
    <xf numFmtId="0" fontId="0" fillId="0" borderId="8" xfId="0" quotePrefix="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wrapText="1"/>
    </xf>
    <xf numFmtId="0" fontId="18" fillId="0" borderId="0" xfId="0" applyFont="1"/>
    <xf numFmtId="0" fontId="2" fillId="6" borderId="0" xfId="0" applyFont="1" applyFill="1" applyAlignment="1">
      <alignment horizontal="left" wrapText="1"/>
    </xf>
    <xf numFmtId="0" fontId="0" fillId="0" borderId="41" xfId="0" applyBorder="1" applyAlignment="1">
      <alignment horizontal="center"/>
    </xf>
    <xf numFmtId="0" fontId="5" fillId="0" borderId="4" xfId="0" applyFont="1" applyBorder="1" applyAlignment="1">
      <alignment vertical="top" wrapText="1"/>
    </xf>
    <xf numFmtId="49" fontId="0" fillId="0" borderId="0" xfId="0" applyNumberFormat="1" applyAlignment="1">
      <alignment horizontal="left" vertical="center"/>
    </xf>
    <xf numFmtId="16" fontId="0" fillId="0" borderId="0" xfId="0" applyNumberFormat="1" applyAlignment="1">
      <alignment wrapText="1"/>
    </xf>
    <xf numFmtId="0" fontId="16" fillId="0" borderId="0" xfId="0" applyFont="1" applyAlignment="1">
      <alignment horizontal="left" vertical="center" wrapText="1"/>
    </xf>
    <xf numFmtId="3" fontId="17" fillId="4" borderId="0" xfId="0" applyNumberFormat="1" applyFont="1" applyFill="1" applyAlignment="1" applyProtection="1">
      <alignment horizontal="center" vertical="center" wrapText="1"/>
      <protection locked="0"/>
    </xf>
    <xf numFmtId="3" fontId="17" fillId="4" borderId="4" xfId="0" applyNumberFormat="1" applyFont="1" applyFill="1" applyBorder="1" applyAlignment="1" applyProtection="1">
      <alignment horizontal="center" vertical="center" wrapText="1"/>
      <protection locked="0"/>
    </xf>
    <xf numFmtId="0" fontId="8" fillId="0" borderId="0" xfId="0" quotePrefix="1" applyFont="1" applyAlignment="1">
      <alignment horizontal="left" vertical="top" wrapText="1"/>
    </xf>
    <xf numFmtId="0" fontId="17" fillId="0" borderId="0" xfId="0" applyFont="1" applyAlignment="1">
      <alignment horizontal="right" vertical="center"/>
    </xf>
    <xf numFmtId="0" fontId="8" fillId="0" borderId="0" xfId="0" applyFont="1" applyAlignment="1">
      <alignment horizontal="left" vertical="center" wrapText="1"/>
    </xf>
    <xf numFmtId="0" fontId="18" fillId="0" borderId="0" xfId="0" applyFont="1" applyAlignment="1">
      <alignment horizontal="center" vertical="center"/>
    </xf>
    <xf numFmtId="0" fontId="5" fillId="0" borderId="1" xfId="0" applyFont="1" applyBorder="1" applyAlignment="1">
      <alignment horizontal="left" vertical="center" wrapText="1"/>
    </xf>
    <xf numFmtId="3" fontId="3" fillId="4" borderId="0" xfId="0" applyNumberFormat="1" applyFont="1" applyFill="1" applyAlignment="1" applyProtection="1">
      <alignment horizontal="center" vertical="center" wrapText="1"/>
      <protection locked="0"/>
    </xf>
    <xf numFmtId="0" fontId="8" fillId="0" borderId="0" xfId="0" quotePrefix="1" applyFont="1" applyAlignment="1">
      <alignment horizontal="left" vertical="center" wrapText="1"/>
    </xf>
    <xf numFmtId="0" fontId="3" fillId="0" borderId="27" xfId="0" applyFont="1" applyBorder="1" applyAlignment="1">
      <alignment horizontal="left" wrapText="1"/>
    </xf>
    <xf numFmtId="0" fontId="0" fillId="0" borderId="1" xfId="0" applyBorder="1" applyAlignment="1">
      <alignment horizontal="center"/>
    </xf>
    <xf numFmtId="0" fontId="3" fillId="4" borderId="4" xfId="0" applyFont="1" applyFill="1" applyBorder="1" applyAlignment="1" applyProtection="1">
      <alignment horizontal="center" wrapText="1"/>
      <protection locked="0"/>
    </xf>
    <xf numFmtId="0" fontId="18" fillId="4" borderId="4" xfId="0" applyFont="1" applyFill="1" applyBorder="1" applyAlignment="1" applyProtection="1">
      <alignment horizontal="center"/>
      <protection locked="0"/>
    </xf>
    <xf numFmtId="14" fontId="18" fillId="4" borderId="4" xfId="0" applyNumberFormat="1" applyFont="1" applyFill="1" applyBorder="1" applyAlignment="1" applyProtection="1">
      <alignment horizontal="center"/>
      <protection locked="0"/>
    </xf>
    <xf numFmtId="0" fontId="22" fillId="0" borderId="0" xfId="0" applyFont="1" applyAlignment="1">
      <alignment horizontal="center" wrapText="1"/>
    </xf>
    <xf numFmtId="0" fontId="8" fillId="0" borderId="0" xfId="0" applyFont="1" applyAlignment="1">
      <alignment horizontal="left" vertical="top" wrapText="1"/>
    </xf>
    <xf numFmtId="3" fontId="3" fillId="0" borderId="0" xfId="0" applyNumberFormat="1" applyFont="1" applyAlignment="1">
      <alignment horizontal="center" vertical="center" wrapText="1"/>
    </xf>
    <xf numFmtId="0" fontId="3" fillId="0" borderId="0" xfId="0" applyFont="1" applyAlignment="1">
      <alignment horizontal="left" vertical="center"/>
    </xf>
    <xf numFmtId="0" fontId="8" fillId="0" borderId="0" xfId="0" applyFont="1" applyAlignment="1">
      <alignment horizontal="left" vertical="center" inden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8" fillId="0" borderId="0" xfId="0" applyFont="1" applyAlignment="1">
      <alignment horizontal="left" wrapText="1"/>
    </xf>
    <xf numFmtId="0" fontId="4" fillId="4" borderId="0" xfId="0" applyFont="1" applyFill="1" applyAlignment="1" applyProtection="1">
      <alignment horizontal="left" vertical="top" wrapText="1"/>
      <protection locked="0"/>
    </xf>
    <xf numFmtId="0" fontId="2" fillId="0" borderId="0" xfId="0" applyFont="1" applyAlignment="1">
      <alignment horizontal="left" vertical="center" wrapText="1"/>
    </xf>
    <xf numFmtId="0" fontId="4" fillId="0" borderId="0" xfId="0" applyFont="1" applyAlignment="1">
      <alignment horizontal="left" vertical="center"/>
    </xf>
    <xf numFmtId="0" fontId="4" fillId="4" borderId="0" xfId="0" applyFont="1" applyFill="1" applyAlignment="1" applyProtection="1">
      <alignment horizontal="left" vertical="center"/>
      <protection locked="0"/>
    </xf>
    <xf numFmtId="0" fontId="6" fillId="0" borderId="0" xfId="0" applyFont="1" applyAlignment="1">
      <alignment horizontal="left"/>
    </xf>
    <xf numFmtId="165" fontId="4" fillId="4" borderId="0" xfId="0" applyNumberFormat="1" applyFont="1" applyFill="1" applyAlignment="1" applyProtection="1">
      <alignment horizontal="left" vertical="center"/>
      <protection locked="0"/>
    </xf>
    <xf numFmtId="0" fontId="24" fillId="3" borderId="0" xfId="0" applyFont="1" applyFill="1" applyAlignment="1">
      <alignment horizontal="center" vertical="center" wrapText="1"/>
    </xf>
    <xf numFmtId="0" fontId="24" fillId="3"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2" fillId="0" borderId="5" xfId="0" quotePrefix="1" applyFont="1" applyBorder="1" applyAlignment="1" applyProtection="1">
      <alignment horizontal="left" vertical="top" wrapText="1"/>
      <protection locked="0"/>
    </xf>
    <xf numFmtId="0" fontId="2" fillId="0" borderId="6" xfId="0" quotePrefix="1" applyFont="1" applyBorder="1" applyAlignment="1" applyProtection="1">
      <alignment horizontal="left" vertical="top" wrapText="1"/>
      <protection locked="0"/>
    </xf>
    <xf numFmtId="0" fontId="2" fillId="0" borderId="7" xfId="0" quotePrefix="1" applyFont="1" applyBorder="1" applyAlignment="1" applyProtection="1">
      <alignment horizontal="left" vertical="top" wrapText="1"/>
      <protection locked="0"/>
    </xf>
    <xf numFmtId="0" fontId="2" fillId="0" borderId="8" xfId="0" quotePrefix="1"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1" fillId="0" borderId="28" xfId="0" applyFont="1" applyBorder="1" applyAlignment="1">
      <alignment horizontal="center" vertical="center" wrapText="1"/>
    </xf>
    <xf numFmtId="0" fontId="3" fillId="0" borderId="0" xfId="0" applyFont="1" applyAlignment="1">
      <alignment horizontal="center" vertical="center"/>
    </xf>
    <xf numFmtId="49" fontId="2" fillId="0" borderId="8" xfId="0" applyNumberFormat="1" applyFont="1" applyBorder="1" applyAlignment="1" applyProtection="1">
      <alignment horizontal="left" vertical="top" wrapText="1"/>
      <protection locked="0"/>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4" fillId="4" borderId="18" xfId="0" applyFont="1" applyFill="1" applyBorder="1" applyAlignment="1">
      <alignment horizontal="left" vertical="center"/>
    </xf>
    <xf numFmtId="165" fontId="4" fillId="4" borderId="16" xfId="0" applyNumberFormat="1" applyFont="1" applyFill="1" applyBorder="1" applyAlignment="1">
      <alignment horizontal="left" vertical="center"/>
    </xf>
    <xf numFmtId="165" fontId="4" fillId="4" borderId="17" xfId="0" applyNumberFormat="1" applyFont="1" applyFill="1" applyBorder="1" applyAlignment="1">
      <alignment horizontal="left" vertical="center"/>
    </xf>
    <xf numFmtId="165" fontId="4" fillId="4" borderId="18" xfId="0" applyNumberFormat="1" applyFont="1" applyFill="1" applyBorder="1" applyAlignment="1">
      <alignment horizontal="left"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5" xfId="0" applyFont="1" applyFill="1" applyBorder="1" applyAlignment="1">
      <alignment horizontal="left" vertical="top" wrapText="1"/>
    </xf>
    <xf numFmtId="0" fontId="3" fillId="3" borderId="0" xfId="0" applyFont="1" applyFill="1" applyAlignment="1">
      <alignment horizontal="center" vertical="center" wrapText="1"/>
    </xf>
    <xf numFmtId="0" fontId="2" fillId="0" borderId="6" xfId="0" applyFont="1" applyBorder="1" applyAlignment="1">
      <alignment horizontal="left" wrapText="1"/>
    </xf>
    <xf numFmtId="0" fontId="30" fillId="0" borderId="0" xfId="0" applyFont="1" applyAlignment="1">
      <alignment horizontal="center" wrapText="1"/>
    </xf>
    <xf numFmtId="0" fontId="18" fillId="4" borderId="0" xfId="0" applyFont="1" applyFill="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18" fillId="5" borderId="0" xfId="0" applyFont="1" applyFill="1" applyAlignment="1">
      <alignment horizontal="center"/>
    </xf>
    <xf numFmtId="0" fontId="18" fillId="4" borderId="0" xfId="0" applyFont="1" applyFill="1" applyAlignment="1">
      <alignment horizontal="center"/>
    </xf>
    <xf numFmtId="0" fontId="3" fillId="0" borderId="5" xfId="0" applyFont="1" applyBorder="1" applyAlignment="1">
      <alignment horizontal="left" wrapText="1"/>
    </xf>
    <xf numFmtId="0" fontId="3" fillId="0" borderId="7" xfId="0" applyFont="1" applyBorder="1" applyAlignment="1">
      <alignment horizontal="left" wrapText="1"/>
    </xf>
    <xf numFmtId="0" fontId="26" fillId="0" borderId="0" xfId="0" applyFont="1" applyAlignment="1">
      <alignment horizontal="center" vertical="center" wrapText="1"/>
    </xf>
    <xf numFmtId="0" fontId="18" fillId="4" borderId="0" xfId="0" applyFont="1" applyFill="1" applyAlignment="1">
      <alignment horizontal="center" vertical="center"/>
    </xf>
    <xf numFmtId="0" fontId="18" fillId="4" borderId="4" xfId="0" applyFont="1" applyFill="1" applyBorder="1" applyAlignment="1">
      <alignment horizontal="center" vertical="center"/>
    </xf>
    <xf numFmtId="0" fontId="18" fillId="5" borderId="0" xfId="0" applyFont="1" applyFill="1" applyAlignment="1">
      <alignment horizontal="center" vertical="center"/>
    </xf>
    <xf numFmtId="0" fontId="18" fillId="5" borderId="4" xfId="0" applyFont="1" applyFill="1" applyBorder="1" applyAlignment="1">
      <alignment horizontal="center" vertical="center"/>
    </xf>
    <xf numFmtId="0" fontId="1" fillId="0" borderId="37" xfId="0" applyFont="1" applyBorder="1" applyAlignment="1">
      <alignment horizontal="center" vertical="center" wrapText="1"/>
    </xf>
    <xf numFmtId="0" fontId="1" fillId="0" borderId="1"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6" xfId="0" applyFont="1" applyBorder="1" applyAlignment="1">
      <alignment horizontal="left" wrapText="1"/>
    </xf>
    <xf numFmtId="0" fontId="2" fillId="0" borderId="0" xfId="0" applyFont="1" applyAlignment="1">
      <alignment horizontal="left" vertical="center"/>
    </xf>
    <xf numFmtId="0" fontId="0" fillId="0" borderId="0" xfId="0" applyAlignment="1">
      <alignment horizontal="left"/>
    </xf>
    <xf numFmtId="0" fontId="3" fillId="0" borderId="8" xfId="0" applyFont="1" applyBorder="1" applyAlignment="1">
      <alignment horizontal="left" wrapText="1"/>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5" fillId="6" borderId="0" xfId="0" applyFont="1" applyFill="1" applyAlignment="1">
      <alignment horizontal="left" wrapText="1"/>
    </xf>
    <xf numFmtId="0" fontId="3" fillId="5" borderId="0" xfId="0" applyFont="1" applyFill="1" applyAlignment="1">
      <alignment horizontal="center"/>
    </xf>
    <xf numFmtId="0" fontId="3" fillId="0" borderId="0" xfId="0" applyFont="1" applyAlignment="1">
      <alignment horizontal="lef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2" fillId="6" borderId="4" xfId="0" applyFont="1" applyFill="1" applyBorder="1" applyAlignment="1">
      <alignment horizontal="left" vertical="top" wrapText="1"/>
    </xf>
    <xf numFmtId="0" fontId="0" fillId="5" borderId="4" xfId="0" applyFill="1" applyBorder="1" applyAlignment="1">
      <alignment horizontal="center"/>
    </xf>
    <xf numFmtId="0" fontId="2" fillId="0" borderId="1" xfId="0" applyFont="1" applyBorder="1" applyAlignment="1">
      <alignment horizontal="left" vertical="top" wrapText="1"/>
    </xf>
    <xf numFmtId="0" fontId="2" fillId="0" borderId="0" xfId="0" applyFont="1" applyAlignment="1">
      <alignment horizontal="center" wrapText="1"/>
    </xf>
    <xf numFmtId="0" fontId="25" fillId="6" borderId="0" xfId="0" applyFont="1" applyFill="1" applyAlignment="1">
      <alignment horizontal="left" vertical="center"/>
    </xf>
    <xf numFmtId="0" fontId="5" fillId="6" borderId="0" xfId="0" applyFont="1" applyFill="1" applyAlignment="1">
      <alignment vertical="top" wrapText="1"/>
    </xf>
    <xf numFmtId="0" fontId="18" fillId="5" borderId="0" xfId="0" applyFont="1" applyFill="1" applyAlignment="1">
      <alignment horizontal="center" wrapText="1"/>
    </xf>
    <xf numFmtId="0" fontId="18" fillId="5" borderId="4" xfId="0" applyFont="1" applyFill="1" applyBorder="1" applyAlignment="1">
      <alignment horizontal="center" wrapText="1"/>
    </xf>
    <xf numFmtId="0" fontId="2" fillId="0" borderId="0" xfId="0" applyFont="1" applyAlignment="1">
      <alignment horizontal="left" wrapText="1"/>
    </xf>
    <xf numFmtId="0" fontId="25" fillId="0" borderId="0" xfId="0" applyFont="1" applyAlignment="1">
      <alignment horizontal="left" vertical="center"/>
    </xf>
    <xf numFmtId="0" fontId="5" fillId="6" borderId="0" xfId="0" applyFont="1" applyFill="1" applyAlignment="1">
      <alignment horizontal="left" vertical="center"/>
    </xf>
    <xf numFmtId="0" fontId="5" fillId="6" borderId="0" xfId="0" applyFont="1" applyFill="1" applyAlignment="1">
      <alignment horizontal="left" vertical="top" wrapText="1"/>
    </xf>
    <xf numFmtId="0" fontId="18" fillId="5" borderId="0" xfId="0" applyFont="1" applyFill="1" applyAlignment="1">
      <alignment horizontal="center" vertical="center" wrapText="1"/>
    </xf>
    <xf numFmtId="0" fontId="18" fillId="5" borderId="4" xfId="0" applyFont="1" applyFill="1" applyBorder="1" applyAlignment="1">
      <alignment horizontal="center" vertical="center" wrapText="1"/>
    </xf>
    <xf numFmtId="0" fontId="25" fillId="6" borderId="0" xfId="0" applyFont="1" applyFill="1" applyAlignment="1">
      <alignment horizontal="left" wrapText="1"/>
    </xf>
    <xf numFmtId="0" fontId="3" fillId="0" borderId="37" xfId="0" applyFont="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left"/>
    </xf>
    <xf numFmtId="0" fontId="3" fillId="0" borderId="41" xfId="0" applyFont="1" applyBorder="1" applyAlignment="1">
      <alignment horizontal="left" wrapText="1"/>
    </xf>
    <xf numFmtId="0" fontId="18" fillId="4" borderId="0" xfId="0" applyFont="1" applyFill="1" applyAlignment="1">
      <alignment horizontal="center" vertical="center" wrapText="1"/>
    </xf>
    <xf numFmtId="0" fontId="18" fillId="4" borderId="4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0" xfId="0" applyFont="1" applyFill="1" applyAlignment="1">
      <alignment horizontal="center" wrapText="1"/>
    </xf>
    <xf numFmtId="0" fontId="18" fillId="4" borderId="4" xfId="0" applyFont="1" applyFill="1" applyBorder="1" applyAlignment="1">
      <alignment horizontal="center" wrapText="1"/>
    </xf>
    <xf numFmtId="0" fontId="2" fillId="0" borderId="4" xfId="0" applyFont="1" applyBorder="1" applyAlignment="1">
      <alignment horizontal="left" wrapText="1"/>
    </xf>
    <xf numFmtId="0" fontId="18" fillId="5" borderId="4" xfId="0" applyFont="1" applyFill="1" applyBorder="1" applyAlignment="1">
      <alignment horizontal="center"/>
    </xf>
    <xf numFmtId="0" fontId="3" fillId="0" borderId="35" xfId="0" applyFont="1" applyBorder="1" applyAlignment="1">
      <alignment horizontal="left" wrapText="1"/>
    </xf>
    <xf numFmtId="0" fontId="3" fillId="0" borderId="34" xfId="0" applyFont="1" applyBorder="1" applyAlignment="1">
      <alignment horizontal="left" wrapText="1"/>
    </xf>
    <xf numFmtId="3" fontId="3" fillId="0" borderId="0" xfId="0" applyNumberFormat="1" applyFont="1" applyAlignment="1" applyProtection="1">
      <alignment horizontal="center" vertical="center" wrapText="1"/>
      <protection locked="0"/>
    </xf>
  </cellXfs>
  <cellStyles count="3">
    <cellStyle name="Besuchter Hyperlink" xfId="2" builtinId="9" hidden="1"/>
    <cellStyle name="Besuchter Hyperlink" xfId="1" builtinId="9" hidden="1"/>
    <cellStyle name="Standard" xfId="0" builtinId="0"/>
  </cellStyles>
  <dxfs count="41">
    <dxf>
      <font>
        <color rgb="FFFF0000"/>
      </font>
    </dxf>
    <dxf>
      <font>
        <color rgb="FFFF0000"/>
      </font>
    </dxf>
    <dxf>
      <font>
        <color rgb="FFFF0000"/>
      </font>
    </dxf>
    <dxf>
      <font>
        <color auto="1"/>
      </font>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auto="1"/>
      </font>
    </dxf>
    <dxf>
      <font>
        <color rgb="FFFF0000"/>
      </font>
    </dxf>
    <dxf>
      <font>
        <color rgb="FFFF0000"/>
      </font>
    </dxf>
    <dxf>
      <font>
        <color rgb="FFFF0000"/>
      </font>
    </dxf>
    <dxf>
      <font>
        <color rgb="FFFF0000"/>
      </font>
    </dxf>
    <dxf>
      <font>
        <color auto="1"/>
      </font>
    </dxf>
    <dxf>
      <font>
        <color auto="1"/>
      </font>
    </dxf>
    <dxf>
      <font>
        <color auto="1"/>
      </font>
    </dxf>
    <dxf>
      <font>
        <color auto="1"/>
      </font>
    </dxf>
    <dxf>
      <font>
        <color rgb="FFFF0000"/>
      </font>
    </dxf>
    <dxf>
      <font>
        <color rgb="FFFF0000"/>
      </font>
    </dxf>
    <dxf>
      <font>
        <color rgb="FFFF0000"/>
      </font>
    </dxf>
    <dxf>
      <font>
        <color auto="1"/>
      </font>
    </dxf>
    <dxf>
      <font>
        <color auto="1"/>
      </font>
    </dxf>
    <dxf>
      <font>
        <color rgb="FFFF0000"/>
      </font>
    </dxf>
    <dxf>
      <font>
        <color rgb="FFFF0000"/>
      </font>
    </dxf>
    <dxf>
      <font>
        <color rgb="FFFF0000"/>
      </font>
    </dxf>
    <dxf>
      <font>
        <color auto="1"/>
      </font>
    </dxf>
    <dxf>
      <font>
        <color auto="1"/>
      </font>
    </dxf>
    <dxf>
      <font>
        <color rgb="FFFF0000"/>
      </font>
    </dxf>
    <dxf>
      <font>
        <color rgb="FFFF0000"/>
      </font>
    </dxf>
    <dxf>
      <font>
        <color rgb="FFFF0000"/>
      </font>
    </dxf>
    <dxf>
      <font>
        <color rgb="FFFF0000"/>
      </font>
    </dxf>
    <dxf>
      <font>
        <color auto="1"/>
      </font>
    </dxf>
    <dxf>
      <font>
        <color auto="1"/>
      </font>
    </dxf>
    <dxf>
      <font>
        <color rgb="FFFF0000"/>
      </font>
    </dxf>
    <dxf>
      <font>
        <color rgb="FFFF0000"/>
      </font>
    </dxf>
    <dxf>
      <font>
        <color auto="1"/>
      </font>
    </dxf>
    <dxf>
      <font>
        <color auto="1"/>
      </font>
    </dxf>
  </dxfs>
  <tableStyles count="0" defaultTableStyle="TableStyleMedium2" defaultPivotStyle="PivotStyleLight16"/>
  <colors>
    <mruColors>
      <color rgb="FFCCFF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247650</xdr:colOff>
      <xdr:row>0</xdr:row>
      <xdr:rowOff>57150</xdr:rowOff>
    </xdr:from>
    <xdr:to>
      <xdr:col>16</xdr:col>
      <xdr:colOff>294005</xdr:colOff>
      <xdr:row>1</xdr:row>
      <xdr:rowOff>321235</xdr:rowOff>
    </xdr:to>
    <xdr:pic>
      <xdr:nvPicPr>
        <xdr:cNvPr id="6" name="Grafik 5">
          <a:extLst>
            <a:ext uri="{FF2B5EF4-FFF2-40B4-BE49-F238E27FC236}">
              <a16:creationId xmlns:a16="http://schemas.microsoft.com/office/drawing/2014/main" id="{66D81731-D5C9-4625-BDCE-360C782949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19950" y="57150"/>
          <a:ext cx="513080" cy="654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285750</xdr:colOff>
      <xdr:row>0</xdr:row>
      <xdr:rowOff>85725</xdr:rowOff>
    </xdr:from>
    <xdr:to>
      <xdr:col>17</xdr:col>
      <xdr:colOff>27305</xdr:colOff>
      <xdr:row>2</xdr:row>
      <xdr:rowOff>6910</xdr:rowOff>
    </xdr:to>
    <xdr:pic>
      <xdr:nvPicPr>
        <xdr:cNvPr id="4" name="Grafik 3">
          <a:extLst>
            <a:ext uri="{FF2B5EF4-FFF2-40B4-BE49-F238E27FC236}">
              <a16:creationId xmlns:a16="http://schemas.microsoft.com/office/drawing/2014/main" id="{595851AA-5F5C-4805-BF57-F25B49D6CC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9400" y="85725"/>
          <a:ext cx="513080" cy="654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276225</xdr:colOff>
      <xdr:row>0</xdr:row>
      <xdr:rowOff>66675</xdr:rowOff>
    </xdr:from>
    <xdr:to>
      <xdr:col>17</xdr:col>
      <xdr:colOff>17780</xdr:colOff>
      <xdr:row>1</xdr:row>
      <xdr:rowOff>330760</xdr:rowOff>
    </xdr:to>
    <xdr:pic>
      <xdr:nvPicPr>
        <xdr:cNvPr id="4" name="Grafik 3">
          <a:extLst>
            <a:ext uri="{FF2B5EF4-FFF2-40B4-BE49-F238E27FC236}">
              <a16:creationId xmlns:a16="http://schemas.microsoft.com/office/drawing/2014/main" id="{A534F439-B162-4546-801D-6481320B16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38975" y="66675"/>
          <a:ext cx="513080" cy="6546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285750</xdr:colOff>
      <xdr:row>0</xdr:row>
      <xdr:rowOff>85725</xdr:rowOff>
    </xdr:from>
    <xdr:to>
      <xdr:col>17</xdr:col>
      <xdr:colOff>27305</xdr:colOff>
      <xdr:row>2</xdr:row>
      <xdr:rowOff>6910</xdr:rowOff>
    </xdr:to>
    <xdr:pic>
      <xdr:nvPicPr>
        <xdr:cNvPr id="4" name="Grafik 3">
          <a:extLst>
            <a:ext uri="{FF2B5EF4-FFF2-40B4-BE49-F238E27FC236}">
              <a16:creationId xmlns:a16="http://schemas.microsoft.com/office/drawing/2014/main" id="{2D352B78-E2E0-4304-8C48-6F010E6203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0" y="85725"/>
          <a:ext cx="513080" cy="654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438150</xdr:colOff>
      <xdr:row>0</xdr:row>
      <xdr:rowOff>85725</xdr:rowOff>
    </xdr:from>
    <xdr:to>
      <xdr:col>17</xdr:col>
      <xdr:colOff>36830</xdr:colOff>
      <xdr:row>2</xdr:row>
      <xdr:rowOff>6910</xdr:rowOff>
    </xdr:to>
    <xdr:pic>
      <xdr:nvPicPr>
        <xdr:cNvPr id="4" name="Grafik 3">
          <a:extLst>
            <a:ext uri="{FF2B5EF4-FFF2-40B4-BE49-F238E27FC236}">
              <a16:creationId xmlns:a16="http://schemas.microsoft.com/office/drawing/2014/main" id="{D2E18D15-2AE9-41B4-AF44-1E663E0A73F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34425" y="85725"/>
          <a:ext cx="513080" cy="6546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314325</xdr:colOff>
      <xdr:row>0</xdr:row>
      <xdr:rowOff>76200</xdr:rowOff>
    </xdr:from>
    <xdr:to>
      <xdr:col>17</xdr:col>
      <xdr:colOff>55880</xdr:colOff>
      <xdr:row>1</xdr:row>
      <xdr:rowOff>340285</xdr:rowOff>
    </xdr:to>
    <xdr:pic>
      <xdr:nvPicPr>
        <xdr:cNvPr id="4" name="Grafik 3">
          <a:extLst>
            <a:ext uri="{FF2B5EF4-FFF2-40B4-BE49-F238E27FC236}">
              <a16:creationId xmlns:a16="http://schemas.microsoft.com/office/drawing/2014/main" id="{4D1525B0-B3A8-4B02-A85B-57711CF055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24825" y="76200"/>
          <a:ext cx="513080" cy="6546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WWA70"/>
  <sheetViews>
    <sheetView showGridLines="0" tabSelected="1" view="pageBreakPreview" zoomScaleNormal="100" zoomScaleSheetLayoutView="100" workbookViewId="0">
      <selection activeCell="T2" sqref="T2:V2"/>
    </sheetView>
  </sheetViews>
  <sheetFormatPr baseColWidth="10" defaultColWidth="0" defaultRowHeight="12.75" zeroHeight="1" x14ac:dyDescent="0.2"/>
  <cols>
    <col min="1" max="1" width="0.85546875" style="2" customWidth="1"/>
    <col min="2" max="2" width="1.42578125" style="4" customWidth="1"/>
    <col min="3" max="3" width="4.7109375" style="4" customWidth="1"/>
    <col min="4" max="4" width="10.5703125" style="4" customWidth="1"/>
    <col min="5" max="7" width="8.7109375" style="2" customWidth="1"/>
    <col min="8" max="8" width="11.140625" style="2" customWidth="1"/>
    <col min="9" max="9" width="11.28515625" style="2" customWidth="1"/>
    <col min="10" max="10" width="11" style="2" customWidth="1"/>
    <col min="11" max="12" width="8.7109375" style="2" customWidth="1"/>
    <col min="13" max="13" width="6.85546875" style="2" customWidth="1"/>
    <col min="14" max="14" width="3.140625" style="2" customWidth="1"/>
    <col min="15" max="15" width="5.7109375" style="4" customWidth="1"/>
    <col min="16" max="16" width="1.28515625" style="4" customWidth="1"/>
    <col min="17" max="17" width="5.7109375" style="4" customWidth="1"/>
    <col min="18" max="18" width="1.28515625" style="2" customWidth="1"/>
    <col min="19" max="19" width="1.42578125" style="3" customWidth="1"/>
    <col min="20" max="22" width="6.42578125" customWidth="1"/>
    <col min="23" max="23" width="0.5703125" hidden="1"/>
    <col min="24"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22" s="30" customFormat="1" ht="30.75" customHeight="1" thickBot="1" x14ac:dyDescent="0.25">
      <c r="A1" s="191" t="str">
        <f>IF($T$2="deutsch",Übersetzung!B1,Übersetzung!C1)</f>
        <v>VQ-L008 Feasibility study</v>
      </c>
      <c r="B1" s="192"/>
      <c r="C1" s="192"/>
      <c r="D1" s="192"/>
      <c r="E1" s="192"/>
      <c r="F1" s="192"/>
      <c r="G1" s="192"/>
      <c r="H1" s="192"/>
      <c r="I1" s="192"/>
      <c r="J1" s="192"/>
      <c r="K1" s="192"/>
      <c r="L1" s="192"/>
      <c r="M1" s="192"/>
      <c r="N1" s="192"/>
      <c r="O1" s="192"/>
      <c r="P1" s="192"/>
      <c r="Q1" s="192"/>
      <c r="R1" s="192"/>
      <c r="S1" s="193"/>
      <c r="T1" s="178" t="s">
        <v>400</v>
      </c>
      <c r="U1" s="178"/>
      <c r="V1" s="179"/>
    </row>
    <row r="2" spans="1:22" s="30" customFormat="1" ht="27" customHeight="1" x14ac:dyDescent="0.2">
      <c r="A2" s="194"/>
      <c r="B2" s="195"/>
      <c r="C2" s="195"/>
      <c r="D2" s="195"/>
      <c r="E2" s="195"/>
      <c r="F2" s="195"/>
      <c r="G2" s="195"/>
      <c r="H2" s="195"/>
      <c r="I2" s="195"/>
      <c r="J2" s="195"/>
      <c r="K2" s="195"/>
      <c r="L2" s="195"/>
      <c r="M2" s="195"/>
      <c r="N2" s="195"/>
      <c r="O2" s="195"/>
      <c r="P2" s="195"/>
      <c r="Q2" s="195"/>
      <c r="R2" s="195"/>
      <c r="S2" s="196"/>
      <c r="T2" s="180" t="s">
        <v>0</v>
      </c>
      <c r="U2" s="180" t="s">
        <v>1</v>
      </c>
      <c r="V2" s="181" t="s">
        <v>1</v>
      </c>
    </row>
    <row r="3" spans="1:22" s="30" customFormat="1" ht="9.75" customHeight="1" x14ac:dyDescent="0.2">
      <c r="A3" s="55"/>
      <c r="B3" s="56"/>
      <c r="C3" s="56"/>
      <c r="D3" s="56"/>
      <c r="E3" s="56"/>
      <c r="F3" s="56"/>
      <c r="G3" s="56"/>
      <c r="H3" s="56"/>
      <c r="I3" s="56"/>
      <c r="J3" s="56"/>
      <c r="K3" s="56"/>
      <c r="L3" s="56"/>
      <c r="M3" s="56"/>
      <c r="N3" s="56"/>
      <c r="O3" s="189" t="s">
        <v>401</v>
      </c>
      <c r="P3" s="189"/>
      <c r="Q3" s="189"/>
      <c r="R3" s="189"/>
      <c r="S3" s="190"/>
      <c r="T3" s="31"/>
    </row>
    <row r="4" spans="1:22" ht="0.75" customHeight="1" x14ac:dyDescent="0.2">
      <c r="A4" s="57"/>
      <c r="B4" s="1"/>
      <c r="C4" s="1"/>
      <c r="D4" s="1"/>
      <c r="E4" s="1"/>
      <c r="F4" s="1"/>
      <c r="G4" s="1"/>
      <c r="H4" s="1"/>
      <c r="I4" s="1"/>
      <c r="J4" s="1"/>
      <c r="K4" s="1"/>
      <c r="L4" s="1"/>
      <c r="M4" s="1"/>
      <c r="N4" s="1"/>
      <c r="O4" s="1"/>
      <c r="P4" s="1"/>
      <c r="Q4" s="1"/>
      <c r="R4" s="1"/>
      <c r="S4" s="35"/>
    </row>
    <row r="5" spans="1:22" ht="3.75" customHeight="1" x14ac:dyDescent="0.2">
      <c r="A5" s="58"/>
      <c r="B5" s="6"/>
      <c r="C5" s="184"/>
      <c r="D5" s="184"/>
      <c r="E5" s="59"/>
      <c r="F5" s="60"/>
      <c r="G5" s="61"/>
      <c r="H5" s="61"/>
      <c r="I5" s="61"/>
      <c r="J5" s="61"/>
      <c r="K5" s="61"/>
      <c r="L5" s="61"/>
      <c r="M5" s="185"/>
      <c r="N5" s="185"/>
      <c r="O5" s="185"/>
      <c r="P5" s="185"/>
      <c r="Q5" s="185"/>
      <c r="R5" s="60"/>
      <c r="S5" s="36"/>
    </row>
    <row r="6" spans="1:22" ht="3" customHeight="1" x14ac:dyDescent="0.2">
      <c r="A6" s="58"/>
      <c r="B6" s="6"/>
      <c r="F6" s="60"/>
      <c r="G6" s="61"/>
      <c r="H6" s="61"/>
      <c r="I6" s="61"/>
      <c r="J6" s="61"/>
      <c r="K6" s="61"/>
      <c r="L6" s="61"/>
      <c r="M6" s="62"/>
      <c r="N6" s="62"/>
      <c r="O6" s="62"/>
      <c r="P6" s="62"/>
      <c r="Q6" s="62"/>
      <c r="R6" s="60"/>
      <c r="S6" s="37" t="s">
        <v>1</v>
      </c>
      <c r="T6" t="s">
        <v>2</v>
      </c>
    </row>
    <row r="7" spans="1:22" ht="2.25" customHeight="1" x14ac:dyDescent="0.2">
      <c r="A7" s="58"/>
      <c r="B7" s="6"/>
      <c r="F7" s="60"/>
      <c r="G7" s="61"/>
      <c r="H7" s="61"/>
      <c r="I7" s="61"/>
      <c r="J7" s="61"/>
      <c r="K7" s="61"/>
      <c r="L7" s="61"/>
      <c r="M7" s="62"/>
      <c r="N7" s="62"/>
      <c r="O7" s="62"/>
      <c r="P7" s="62"/>
      <c r="Q7" s="62"/>
      <c r="R7" s="60"/>
      <c r="S7" s="37" t="s">
        <v>0</v>
      </c>
      <c r="T7" t="s">
        <v>2</v>
      </c>
    </row>
    <row r="8" spans="1:22" ht="2.25" customHeight="1" x14ac:dyDescent="0.2">
      <c r="A8" s="58"/>
      <c r="B8" s="6"/>
      <c r="C8" s="7"/>
      <c r="D8" s="7"/>
      <c r="E8" s="7"/>
      <c r="F8" s="60"/>
      <c r="G8" s="61"/>
      <c r="H8" s="61"/>
      <c r="I8" s="61"/>
      <c r="J8" s="61"/>
      <c r="K8" s="61"/>
      <c r="L8" s="61"/>
      <c r="M8" s="62"/>
      <c r="N8" s="62"/>
      <c r="O8" s="62"/>
      <c r="P8" s="62"/>
      <c r="Q8" s="62"/>
      <c r="R8" s="60"/>
      <c r="S8" s="36"/>
    </row>
    <row r="9" spans="1:22" ht="15.75" customHeight="1" x14ac:dyDescent="0.2">
      <c r="A9" s="58"/>
      <c r="B9" s="6"/>
      <c r="C9" s="63" t="str">
        <f>IF($T$2="deutsch",Übersetzung!B2,Übersetzung!C2)</f>
        <v>Supplier:</v>
      </c>
      <c r="D9" s="64"/>
      <c r="E9" s="183"/>
      <c r="F9" s="183"/>
      <c r="G9" s="183"/>
      <c r="H9" s="60"/>
      <c r="I9" s="177" t="str">
        <f>IF($T$2="deutsch",Übersetzung!B4,Übersetzung!C4)</f>
        <v>Business partner no:</v>
      </c>
      <c r="J9" s="177"/>
      <c r="K9" s="186"/>
      <c r="L9" s="186"/>
      <c r="M9" s="186"/>
      <c r="N9" s="186"/>
      <c r="R9" s="60"/>
      <c r="S9" s="36"/>
    </row>
    <row r="10" spans="1:22" ht="15.75" customHeight="1" x14ac:dyDescent="0.2">
      <c r="A10" s="58"/>
      <c r="B10" s="6"/>
      <c r="E10" s="183"/>
      <c r="F10" s="183"/>
      <c r="G10" s="183"/>
      <c r="I10" s="61"/>
      <c r="J10" s="61"/>
      <c r="R10" s="60"/>
      <c r="S10" s="36"/>
    </row>
    <row r="11" spans="1:22" ht="9.75" customHeight="1" x14ac:dyDescent="0.2">
      <c r="A11" s="58"/>
      <c r="B11" s="6"/>
      <c r="I11" s="61"/>
      <c r="J11" s="61"/>
      <c r="L11" s="2" t="s">
        <v>2</v>
      </c>
      <c r="R11" s="60"/>
      <c r="S11" s="36"/>
    </row>
    <row r="12" spans="1:22" ht="15.75" customHeight="1" x14ac:dyDescent="0.2">
      <c r="A12" s="58"/>
      <c r="B12" s="6"/>
      <c r="C12" s="63" t="str">
        <f>IF($T$2="deutsch",Übersetzung!B3,Übersetzung!C3)</f>
        <v>Product name:</v>
      </c>
      <c r="D12" s="6"/>
      <c r="E12" s="186"/>
      <c r="F12" s="186"/>
      <c r="G12" s="186"/>
      <c r="H12" s="60"/>
      <c r="I12" s="177" t="str">
        <f>IF($T$2="deutsch",Übersetzung!B5,Übersetzung!C5)</f>
        <v>DEUTZ part number:</v>
      </c>
      <c r="J12" s="177"/>
      <c r="K12" s="188"/>
      <c r="L12" s="188"/>
      <c r="M12" s="188"/>
      <c r="N12" s="188"/>
      <c r="O12" s="65" t="s">
        <v>3</v>
      </c>
      <c r="P12" s="6"/>
      <c r="Q12" s="66"/>
      <c r="R12" s="60"/>
      <c r="S12" s="36"/>
    </row>
    <row r="13" spans="1:22" ht="7.5" customHeight="1" x14ac:dyDescent="0.2">
      <c r="A13" s="58"/>
      <c r="B13" s="6"/>
      <c r="I13" s="67"/>
      <c r="J13" s="67"/>
      <c r="P13" s="6"/>
      <c r="R13" s="60"/>
      <c r="S13" s="36"/>
    </row>
    <row r="14" spans="1:22" ht="15.75" customHeight="1" x14ac:dyDescent="0.2">
      <c r="A14" s="58"/>
      <c r="B14" s="6"/>
      <c r="C14" s="63" t="str">
        <f>IF($T$2="deutsch",Übersetzung!B3,Übersetzung!C3)</f>
        <v>Product name:</v>
      </c>
      <c r="D14" s="6"/>
      <c r="E14" s="186"/>
      <c r="F14" s="186"/>
      <c r="G14" s="186"/>
      <c r="H14" s="60"/>
      <c r="I14" s="177" t="str">
        <f>IF($T$2="deutsch",Übersetzung!B5,Übersetzung!C5)</f>
        <v>DEUTZ part number:</v>
      </c>
      <c r="J14" s="177"/>
      <c r="K14" s="188"/>
      <c r="L14" s="188"/>
      <c r="M14" s="188"/>
      <c r="N14" s="188"/>
      <c r="O14" s="65" t="s">
        <v>3</v>
      </c>
      <c r="P14" s="6"/>
      <c r="Q14" s="66"/>
      <c r="R14" s="60"/>
      <c r="S14" s="36"/>
    </row>
    <row r="15" spans="1:22" ht="7.5" customHeight="1" x14ac:dyDescent="0.2">
      <c r="A15" s="58"/>
      <c r="B15" s="6"/>
      <c r="C15" s="60"/>
      <c r="D15" s="6"/>
      <c r="E15" s="62"/>
      <c r="F15" s="60"/>
      <c r="G15" s="60"/>
      <c r="H15" s="60"/>
      <c r="I15" s="68"/>
      <c r="J15" s="68"/>
      <c r="K15" s="60"/>
      <c r="L15" s="60"/>
      <c r="M15" s="62"/>
      <c r="N15" s="62"/>
      <c r="O15" s="60"/>
      <c r="P15" s="6"/>
      <c r="Q15" s="6"/>
      <c r="R15" s="60"/>
      <c r="S15" s="36"/>
    </row>
    <row r="16" spans="1:22" ht="15.75" customHeight="1" x14ac:dyDescent="0.2">
      <c r="A16" s="58"/>
      <c r="B16" s="6"/>
      <c r="C16" s="63" t="str">
        <f>IF($T$2="deutsch",Übersetzung!B3,Übersetzung!C3)</f>
        <v>Product name:</v>
      </c>
      <c r="D16" s="6"/>
      <c r="E16" s="186"/>
      <c r="F16" s="186"/>
      <c r="G16" s="186"/>
      <c r="H16" s="60"/>
      <c r="I16" s="177" t="str">
        <f>IF($T$2="deutsch",Übersetzung!B5,Übersetzung!C5)</f>
        <v>DEUTZ part number:</v>
      </c>
      <c r="J16" s="177"/>
      <c r="K16" s="188"/>
      <c r="L16" s="188"/>
      <c r="M16" s="188"/>
      <c r="N16" s="188"/>
      <c r="O16" s="65" t="s">
        <v>3</v>
      </c>
      <c r="P16" s="6"/>
      <c r="Q16" s="66"/>
      <c r="R16" s="60"/>
      <c r="S16" s="36"/>
    </row>
    <row r="17" spans="1:24" ht="15.75" customHeight="1" x14ac:dyDescent="0.2">
      <c r="A17" s="58"/>
      <c r="B17" s="9"/>
      <c r="C17" s="9"/>
      <c r="D17" s="9"/>
      <c r="E17" s="10"/>
      <c r="F17" s="10"/>
      <c r="G17" s="10"/>
      <c r="H17" s="10"/>
      <c r="I17" s="10"/>
      <c r="J17" s="10"/>
      <c r="K17" s="10"/>
      <c r="L17" s="10"/>
      <c r="M17" s="10"/>
      <c r="N17" s="10"/>
      <c r="O17" s="9"/>
      <c r="P17" s="9"/>
      <c r="Q17" s="9"/>
      <c r="R17" s="60"/>
      <c r="S17" s="36"/>
    </row>
    <row r="18" spans="1:24" ht="23.25" customHeight="1" x14ac:dyDescent="0.25">
      <c r="A18" s="58"/>
      <c r="B18" s="6"/>
      <c r="C18" s="187" t="str">
        <f>IF($T$2="deutsch",Übersetzung!B6,Übersetzung!C6)</f>
        <v>Feasibility study for production/ manufacturing under series conditions</v>
      </c>
      <c r="D18" s="187"/>
      <c r="E18" s="187"/>
      <c r="F18" s="187"/>
      <c r="G18" s="187"/>
      <c r="H18" s="187"/>
      <c r="I18" s="187"/>
      <c r="J18" s="187"/>
      <c r="K18" s="187"/>
      <c r="L18" s="187"/>
      <c r="M18" s="187"/>
      <c r="N18" s="187"/>
      <c r="O18" s="187"/>
      <c r="P18" s="187"/>
      <c r="Q18" s="187"/>
      <c r="R18" s="5"/>
      <c r="S18" s="36"/>
    </row>
    <row r="19" spans="1:24" ht="8.25" customHeight="1" x14ac:dyDescent="0.2">
      <c r="A19" s="58"/>
      <c r="B19" s="69"/>
      <c r="C19" s="69"/>
      <c r="D19" s="69"/>
      <c r="E19" s="69"/>
      <c r="F19" s="69"/>
      <c r="G19" s="69"/>
      <c r="H19" s="69"/>
      <c r="I19" s="69"/>
      <c r="J19" s="69"/>
      <c r="K19" s="69"/>
      <c r="L19" s="69"/>
      <c r="M19" s="69"/>
      <c r="N19" s="69"/>
      <c r="O19" s="69" t="s">
        <v>4</v>
      </c>
      <c r="P19" s="69"/>
      <c r="Q19" s="69"/>
      <c r="R19" s="69"/>
      <c r="S19" s="36"/>
      <c r="U19" s="28"/>
      <c r="V19" s="28"/>
      <c r="W19" s="28"/>
      <c r="X19" s="28"/>
    </row>
    <row r="20" spans="1:24" ht="14.25" customHeight="1" x14ac:dyDescent="0.2">
      <c r="A20" s="58"/>
      <c r="B20" s="70"/>
      <c r="C20" s="71" t="str">
        <f>IF($T$2="deutsch",Übersetzung!B8,Übersetzung!C8)</f>
        <v>No.</v>
      </c>
      <c r="D20" s="64"/>
      <c r="E20" s="72"/>
      <c r="F20" s="73"/>
      <c r="G20" s="73"/>
      <c r="H20" s="73"/>
      <c r="I20" s="73"/>
      <c r="J20" s="73"/>
      <c r="K20" s="73"/>
      <c r="L20" s="73"/>
      <c r="M20" s="73"/>
      <c r="N20" s="73"/>
      <c r="O20" s="74" t="str">
        <f>IF($T$2="deutsch",Übersetzung!B9,Übersetzung!C9)</f>
        <v>YES</v>
      </c>
      <c r="P20" s="74"/>
      <c r="Q20" s="74" t="str">
        <f>IF($T$2="deutsch",Übersetzung!B10,Übersetzung!C10)</f>
        <v>NO</v>
      </c>
      <c r="R20" s="5"/>
      <c r="S20" s="36"/>
      <c r="U20" s="28"/>
      <c r="V20" s="28"/>
      <c r="W20" s="28"/>
      <c r="X20" s="28"/>
    </row>
    <row r="21" spans="1:24" ht="7.5" customHeight="1" x14ac:dyDescent="0.2">
      <c r="A21" s="58"/>
      <c r="B21" s="70"/>
      <c r="C21" s="71"/>
      <c r="D21" s="182"/>
      <c r="E21" s="182"/>
      <c r="F21" s="73"/>
      <c r="G21" s="73"/>
      <c r="H21" s="73"/>
      <c r="I21" s="73"/>
      <c r="J21" s="73"/>
      <c r="K21" s="73"/>
      <c r="L21" s="75"/>
      <c r="M21" s="73"/>
      <c r="N21" s="73"/>
      <c r="O21" s="74"/>
      <c r="P21" s="74"/>
      <c r="Q21" s="74"/>
      <c r="R21" s="5"/>
      <c r="S21" s="36"/>
      <c r="U21" s="28"/>
      <c r="V21" s="28"/>
      <c r="W21" s="29"/>
      <c r="X21" s="28"/>
    </row>
    <row r="22" spans="1:24" ht="30" customHeight="1" x14ac:dyDescent="0.2">
      <c r="A22" s="58"/>
      <c r="B22" s="6"/>
      <c r="C22" s="76" t="s">
        <v>5</v>
      </c>
      <c r="D22" s="174" t="str">
        <f>IF($T$2="deutsch",Übersetzung!B12,Übersetzung!C12)</f>
        <v>Is the product sufficiently defined to allow a feasibility study?
If "no", please explain (next tab).</v>
      </c>
      <c r="E22" s="174"/>
      <c r="F22" s="174"/>
      <c r="G22" s="174"/>
      <c r="H22" s="174"/>
      <c r="I22" s="174"/>
      <c r="J22" s="174"/>
      <c r="K22" s="174"/>
      <c r="L22" s="174"/>
      <c r="M22" s="174"/>
      <c r="N22" s="77"/>
      <c r="O22" s="78"/>
      <c r="P22" s="79"/>
      <c r="Q22" s="78"/>
      <c r="S22" s="36"/>
      <c r="T22" s="197" t="str">
        <f>IF($T$2="deutsch",Übersetzung!B14,Übersetzung!C14)</f>
        <v>02) Provide technical data sheet for plastics as PDF</v>
      </c>
      <c r="U22" s="198"/>
      <c r="V22" s="198"/>
      <c r="W22" s="11">
        <f>IF(O22&lt;&gt;"",1,0)</f>
        <v>0</v>
      </c>
      <c r="X22" s="28"/>
    </row>
    <row r="23" spans="1:24" ht="13.5" customHeight="1" x14ac:dyDescent="0.2">
      <c r="A23" s="58"/>
      <c r="B23" s="6"/>
      <c r="C23" s="80"/>
      <c r="E23" s="5"/>
      <c r="F23" s="5"/>
      <c r="G23" s="5"/>
      <c r="H23" s="5"/>
      <c r="I23" s="5"/>
      <c r="J23" s="5"/>
      <c r="K23" s="5"/>
      <c r="L23" s="162" t="str">
        <f>IF(AND($T$2="deutsch",Q22&lt;&gt;"",Explanations!D20=""),"Erläuterung erforderlich!",IF(AND($T$2="deutsch",Q22&lt;&gt;"",Explanations!D20&lt;&gt;""),"siehe Erläuterung",IF(AND($T$2="english",Q22&lt;&gt;"",Explanations!D20=""),"Please explain!",IF(AND($T$2="english",Q22&lt;&gt;"",Explanations!D20&lt;&gt;""),"See explanations",""))))</f>
        <v/>
      </c>
      <c r="M23" s="162"/>
      <c r="N23" s="162"/>
      <c r="O23" s="162"/>
      <c r="P23" s="162"/>
      <c r="Q23" s="162"/>
      <c r="R23" s="5"/>
      <c r="S23" s="36"/>
      <c r="T23" s="197"/>
      <c r="U23" s="198"/>
      <c r="V23" s="198"/>
      <c r="W23" s="11"/>
      <c r="X23" s="28"/>
    </row>
    <row r="24" spans="1:24" ht="30" customHeight="1" x14ac:dyDescent="0.2">
      <c r="A24" s="58"/>
      <c r="B24" s="6"/>
      <c r="C24" s="76" t="s">
        <v>6</v>
      </c>
      <c r="D24" s="174" t="str">
        <f>IF($T$2="deutsch",Übersetzung!B13,Übersetzung!C13)</f>
        <v>Can all requirements be fulfilled? (e.g. drawings, specifications, cleanliness, standards, related documents). If "no", please explain.</v>
      </c>
      <c r="E24" s="174"/>
      <c r="F24" s="174"/>
      <c r="G24" s="174"/>
      <c r="H24" s="174"/>
      <c r="I24" s="174"/>
      <c r="J24" s="174"/>
      <c r="K24" s="174"/>
      <c r="L24" s="174"/>
      <c r="M24" s="174"/>
      <c r="N24" s="77"/>
      <c r="O24" s="78"/>
      <c r="P24" s="79"/>
      <c r="Q24" s="78"/>
      <c r="S24" s="36"/>
      <c r="T24" s="197"/>
      <c r="U24" s="198"/>
      <c r="V24" s="198"/>
      <c r="W24" s="11">
        <f>IF(O24&lt;&gt;"",1,0)</f>
        <v>0</v>
      </c>
      <c r="X24" s="28"/>
    </row>
    <row r="25" spans="1:24" ht="13.5" customHeight="1" x14ac:dyDescent="0.2">
      <c r="A25" s="58"/>
      <c r="B25" s="6"/>
      <c r="C25" s="81"/>
      <c r="D25" s="64"/>
      <c r="E25" s="73"/>
      <c r="F25" s="73"/>
      <c r="G25" s="73"/>
      <c r="H25" s="73"/>
      <c r="I25" s="73"/>
      <c r="J25" s="73"/>
      <c r="K25" s="73"/>
      <c r="L25" s="162" t="str">
        <f>IF(AND($T$2="deutsch",Q24&lt;&gt;"",Explanations!D22=""),"Erläuterung erforderlich!",IF(AND($T$2="deutsch",Q24&lt;&gt;"",Explanations!D22&lt;&gt;""),"siehe Erläuterung",IF(AND($T$2="english",Q24&lt;&gt;"",Explanations!D22=""),"Please explain!",IF(AND($T$2="english",Q24&lt;&gt;"",Explanations!D22&lt;&gt;""),"See explanations",""))))</f>
        <v/>
      </c>
      <c r="M25" s="162"/>
      <c r="N25" s="162"/>
      <c r="O25" s="162"/>
      <c r="P25" s="162"/>
      <c r="Q25" s="162"/>
      <c r="R25" s="5"/>
      <c r="S25" s="36"/>
      <c r="T25" s="197"/>
      <c r="U25" s="198"/>
      <c r="V25" s="198"/>
      <c r="W25" s="11"/>
      <c r="X25" s="28"/>
    </row>
    <row r="26" spans="1:24" ht="34.5" customHeight="1" x14ac:dyDescent="0.2">
      <c r="A26" s="58"/>
      <c r="B26" s="6"/>
      <c r="C26" s="76" t="s">
        <v>7</v>
      </c>
      <c r="D26" s="174" t="str">
        <f>IF($T$2="deutsch",Übersetzung!B15,Übersetzung!C15)</f>
        <v>Have the "special characteristics" of the product been identified according to the related documents?
If "no", please explain.</v>
      </c>
      <c r="E26" s="174"/>
      <c r="F26" s="174"/>
      <c r="G26" s="174"/>
      <c r="H26" s="174"/>
      <c r="I26" s="174"/>
      <c r="J26" s="174"/>
      <c r="K26" s="174"/>
      <c r="L26" s="174"/>
      <c r="M26" s="174"/>
      <c r="N26" s="77"/>
      <c r="O26" s="78"/>
      <c r="P26" s="79"/>
      <c r="Q26" s="78"/>
      <c r="S26" s="36"/>
      <c r="T26" s="197"/>
      <c r="U26" s="198"/>
      <c r="V26" s="198"/>
      <c r="W26" s="11">
        <f>IF(OR(O26&lt;&gt;"",Q26&lt;&gt;""),1,0)</f>
        <v>0</v>
      </c>
      <c r="X26" s="28"/>
    </row>
    <row r="27" spans="1:24" ht="13.5" customHeight="1" x14ac:dyDescent="0.2">
      <c r="A27" s="58"/>
      <c r="B27" s="6"/>
      <c r="C27" s="81"/>
      <c r="D27" s="64"/>
      <c r="E27" s="73"/>
      <c r="F27" s="73"/>
      <c r="G27" s="73"/>
      <c r="H27" s="73"/>
      <c r="I27" s="73"/>
      <c r="J27" s="73"/>
      <c r="K27" s="73"/>
      <c r="L27" s="162" t="str">
        <f>IF(AND($T$2="deutsch",Q26&lt;&gt;"",Explanations!D24=""),"Erläuterung erforderlich!",IF(AND($T$2="deutsch",Q26&lt;&gt;"",Explanations!D24&lt;&gt;""),"siehe Erläuterung",IF(AND($T$2="english",Q26&lt;&gt;"",Explanations!D24=""),"Please explain!",IF(AND($T$2="english",Q26&lt;&gt;"",Explanations!D24&lt;&gt;""),"See explanations",""))))</f>
        <v/>
      </c>
      <c r="M27" s="162"/>
      <c r="N27" s="162"/>
      <c r="O27" s="162"/>
      <c r="P27" s="162"/>
      <c r="Q27" s="162"/>
      <c r="R27" s="5"/>
      <c r="S27" s="36"/>
      <c r="U27" s="28"/>
      <c r="V27" s="28"/>
      <c r="W27" s="11"/>
      <c r="X27" s="28"/>
    </row>
    <row r="28" spans="1:24" ht="30" customHeight="1" x14ac:dyDescent="0.2">
      <c r="A28" s="58"/>
      <c r="B28" s="6"/>
      <c r="C28" s="76" t="s">
        <v>8</v>
      </c>
      <c r="D28" s="174" t="str">
        <f>IF($T$2="deutsch",Übersetzung!B16,Übersetzung!C16)</f>
        <v>Are there additional "special characteristics" from a supplier's point of view? 
If "yes", which ones?</v>
      </c>
      <c r="E28" s="174"/>
      <c r="F28" s="174"/>
      <c r="G28" s="174"/>
      <c r="H28" s="174"/>
      <c r="I28" s="174"/>
      <c r="J28" s="174"/>
      <c r="K28" s="174"/>
      <c r="L28" s="174"/>
      <c r="M28" s="174"/>
      <c r="N28" s="77"/>
      <c r="O28" s="78"/>
      <c r="P28" s="79"/>
      <c r="Q28" s="78"/>
      <c r="S28" s="36"/>
      <c r="U28" s="28"/>
      <c r="V28" s="28"/>
      <c r="W28" s="11">
        <f>IF(OR(O28&lt;&gt;"",Q28&lt;&gt;""),1,0)</f>
        <v>0</v>
      </c>
      <c r="X28" s="28"/>
    </row>
    <row r="29" spans="1:24" ht="13.5" customHeight="1" x14ac:dyDescent="0.2">
      <c r="A29" s="58"/>
      <c r="B29" s="6"/>
      <c r="C29" s="81"/>
      <c r="D29" s="64"/>
      <c r="E29" s="73"/>
      <c r="F29" s="73"/>
      <c r="G29" s="73"/>
      <c r="H29" s="73"/>
      <c r="I29" s="73"/>
      <c r="J29" s="73"/>
      <c r="K29" s="73"/>
      <c r="L29" s="162" t="str">
        <f>IF(AND($T$2="deutsch",O28&lt;&gt;"",Explanations!D26=""),"Erläuterung erforderlich!",IF(AND($T$2="deutsch",O28&lt;&gt;"",Explanations!D26&lt;&gt;""),"siehe Erläuterung",IF(AND($T$2="english",O28&lt;&gt;"",Explanations!D26=""),"Please explain!",IF(AND($T$2="english",O28&lt;&gt;"",Explanations!D26&lt;&gt;""),"See explanations",""))))</f>
        <v/>
      </c>
      <c r="M29" s="162"/>
      <c r="N29" s="162"/>
      <c r="O29" s="162"/>
      <c r="P29" s="162"/>
      <c r="Q29" s="162"/>
      <c r="R29" s="5"/>
      <c r="S29" s="36"/>
      <c r="U29" s="28"/>
      <c r="V29" s="28"/>
      <c r="W29" s="11"/>
      <c r="X29" s="28"/>
    </row>
    <row r="30" spans="1:24" ht="30" customHeight="1" x14ac:dyDescent="0.2">
      <c r="A30" s="58"/>
      <c r="B30" s="6"/>
      <c r="C30" s="76" t="s">
        <v>9</v>
      </c>
      <c r="D30" s="174" t="str">
        <f>IF($T$2="deutsch",Übersetzung!B17,Übersetzung!C17)</f>
        <v>Is for every "special characteristic" the process capability conceivable?
If "no", please explain.</v>
      </c>
      <c r="E30" s="174"/>
      <c r="F30" s="174"/>
      <c r="G30" s="174"/>
      <c r="H30" s="174"/>
      <c r="I30" s="174"/>
      <c r="J30" s="174"/>
      <c r="K30" s="174"/>
      <c r="L30" s="174"/>
      <c r="M30" s="174"/>
      <c r="N30" s="77"/>
      <c r="O30" s="78"/>
      <c r="P30" s="79"/>
      <c r="Q30" s="78"/>
      <c r="S30" s="36"/>
      <c r="U30" s="28"/>
      <c r="V30" s="28"/>
      <c r="W30" s="11">
        <f>IF(OR(O30&lt;&gt;"",Q30&lt;&gt;""),1,0)</f>
        <v>0</v>
      </c>
      <c r="X30" s="28"/>
    </row>
    <row r="31" spans="1:24" ht="13.5" customHeight="1" x14ac:dyDescent="0.2">
      <c r="A31" s="58"/>
      <c r="B31" s="6"/>
      <c r="C31" s="81"/>
      <c r="D31" s="82"/>
      <c r="E31" s="73"/>
      <c r="F31" s="73"/>
      <c r="G31" s="73"/>
      <c r="H31" s="73"/>
      <c r="I31" s="73"/>
      <c r="J31" s="73"/>
      <c r="K31" s="73"/>
      <c r="L31" s="162" t="str">
        <f>IF(AND($T$2="deutsch",Q30&lt;&gt;"",Explanations!D28=""),"Erläuterung erforderlich!",IF(AND($T$2="deutsch",Q30&lt;&gt;"",Explanations!D28&lt;&gt;""),"siehe Erläuterung",IF(AND($T$2="english",Q30&lt;&gt;"",Explanations!D28=""),"Please explain!",IF(AND($T$2="english",Q30&lt;&gt;"",Explanations!D28&lt;&gt;""),"See explanations",""))))</f>
        <v/>
      </c>
      <c r="M31" s="162"/>
      <c r="N31" s="162"/>
      <c r="O31" s="162"/>
      <c r="P31" s="162"/>
      <c r="Q31" s="162"/>
      <c r="R31" s="5"/>
      <c r="S31" s="36"/>
      <c r="U31" s="28"/>
      <c r="V31" s="28"/>
      <c r="W31" s="11"/>
      <c r="X31" s="28"/>
    </row>
    <row r="32" spans="1:24" ht="30" customHeight="1" x14ac:dyDescent="0.2">
      <c r="A32" s="58"/>
      <c r="B32" s="6"/>
      <c r="C32" s="76" t="s">
        <v>10</v>
      </c>
      <c r="D32" s="174" t="str">
        <f>IF($T$2="deutsch",Übersetzung!B18,Übersetzung!C18)</f>
        <v>Are 100% inspections planned for characteristics in series production?
If "yes", which ones?</v>
      </c>
      <c r="E32" s="174"/>
      <c r="F32" s="174"/>
      <c r="G32" s="174"/>
      <c r="H32" s="174"/>
      <c r="I32" s="174"/>
      <c r="J32" s="174"/>
      <c r="K32" s="174"/>
      <c r="L32" s="174"/>
      <c r="M32" s="174"/>
      <c r="N32" s="77"/>
      <c r="O32" s="78"/>
      <c r="P32" s="79"/>
      <c r="Q32" s="78"/>
      <c r="S32" s="36"/>
      <c r="U32" s="28"/>
      <c r="V32" s="28"/>
      <c r="W32" s="11">
        <f>IF(OR(O32&lt;&gt;"",Q32&lt;&gt;""),1,0)</f>
        <v>0</v>
      </c>
      <c r="X32" s="28"/>
    </row>
    <row r="33" spans="1:24" ht="13.5" customHeight="1" x14ac:dyDescent="0.2">
      <c r="A33" s="58"/>
      <c r="B33" s="6"/>
      <c r="C33" s="81"/>
      <c r="D33" s="82"/>
      <c r="E33" s="73"/>
      <c r="F33" s="73"/>
      <c r="G33" s="73"/>
      <c r="H33" s="73"/>
      <c r="I33" s="73"/>
      <c r="J33" s="73"/>
      <c r="K33" s="73"/>
      <c r="L33" s="162" t="str">
        <f>IF(AND($T$2="deutsch",O32&lt;&gt;"",Explanations!D30=""),"Erläuterung erforderlich!",IF(AND($T$2="deutsch",O32&lt;&gt;"",Explanations!D30&lt;&gt;""),"siehe Erläuterung",IF(AND($T$2="english",O32&lt;&gt;"",Explanations!D30=""),"Please explain!",IF(AND($T$2="english",O32&lt;&gt;"",Explanations!D30&lt;&gt;""),"See explanations",""))))</f>
        <v/>
      </c>
      <c r="M33" s="162"/>
      <c r="N33" s="162"/>
      <c r="O33" s="162"/>
      <c r="P33" s="162"/>
      <c r="Q33" s="162"/>
      <c r="R33" s="5"/>
      <c r="S33" s="36"/>
      <c r="U33" s="28"/>
      <c r="V33" s="28"/>
      <c r="W33" s="11"/>
      <c r="X33" s="28"/>
    </row>
    <row r="34" spans="1:24" ht="30" customHeight="1" x14ac:dyDescent="0.2">
      <c r="A34" s="58"/>
      <c r="B34" s="6"/>
      <c r="C34" s="76" t="s">
        <v>11</v>
      </c>
      <c r="D34" s="174" t="str">
        <f>IF($T$2="deutsch",Übersetzung!B19,Übersetzung!C19)</f>
        <v>Is statistical process control planned for the product?</v>
      </c>
      <c r="E34" s="174"/>
      <c r="F34" s="174"/>
      <c r="G34" s="174"/>
      <c r="H34" s="174"/>
      <c r="I34" s="174"/>
      <c r="J34" s="174"/>
      <c r="K34" s="174"/>
      <c r="L34" s="174"/>
      <c r="M34" s="174"/>
      <c r="N34" s="77"/>
      <c r="O34" s="78"/>
      <c r="P34" s="79"/>
      <c r="Q34" s="78"/>
      <c r="R34" s="5"/>
      <c r="S34" s="36"/>
      <c r="U34" s="28"/>
      <c r="V34" s="28"/>
      <c r="W34" s="11">
        <f>IF(OR(O34&lt;&gt;"",Q34&lt;&gt;""),1,0)</f>
        <v>0</v>
      </c>
      <c r="X34" s="28"/>
    </row>
    <row r="35" spans="1:24" ht="13.5" customHeight="1" x14ac:dyDescent="0.2">
      <c r="A35" s="58"/>
      <c r="B35" s="6"/>
      <c r="C35" s="81"/>
      <c r="D35" s="82"/>
      <c r="E35" s="73"/>
      <c r="F35" s="73"/>
      <c r="G35" s="73"/>
      <c r="H35" s="73"/>
      <c r="I35" s="73"/>
      <c r="J35" s="73"/>
      <c r="K35" s="73"/>
      <c r="L35" s="162" t="str">
        <f>IF(AND($T$2="deutsch",Q34&lt;&gt;"",Explanations!D32=""),"Erläuterung erforderlich!",IF(AND($T$2="deutsch",Q34&lt;&gt;"",Explanations!D32&lt;&gt;""),"siehe Erläuterung",IF(AND($T$2="english",Q34&lt;&gt;"",Explanations!D32=""),"Please explain!",IF(AND($T$2="english",Q34&lt;&gt;"",Explanations!D32&lt;&gt;""),"See explanations",""))))</f>
        <v/>
      </c>
      <c r="M35" s="162"/>
      <c r="N35" s="162"/>
      <c r="O35" s="162"/>
      <c r="P35" s="162"/>
      <c r="Q35" s="162"/>
      <c r="R35" s="5"/>
      <c r="S35" s="36"/>
      <c r="U35" s="28"/>
      <c r="V35" s="28"/>
      <c r="W35" s="11"/>
      <c r="X35" s="28"/>
    </row>
    <row r="36" spans="1:24" ht="30" customHeight="1" x14ac:dyDescent="0.2">
      <c r="A36" s="58"/>
      <c r="B36" s="6"/>
      <c r="C36" s="76" t="s">
        <v>12</v>
      </c>
      <c r="D36" s="167" t="str">
        <f>IF($T$2="deutsch",Übersetzung!B20,Übersetzung!C20)</f>
        <v>Is statistical process control used for similar products? Are these processes capable and stable?
If "no", please explain.</v>
      </c>
      <c r="E36" s="167"/>
      <c r="F36" s="167"/>
      <c r="G36" s="167"/>
      <c r="H36" s="167"/>
      <c r="I36" s="167"/>
      <c r="J36" s="167"/>
      <c r="K36" s="167"/>
      <c r="L36" s="167"/>
      <c r="M36" s="167"/>
      <c r="N36" s="77"/>
      <c r="O36" s="78"/>
      <c r="P36" s="79"/>
      <c r="Q36" s="78"/>
      <c r="R36" s="5"/>
      <c r="S36" s="36"/>
      <c r="U36" s="28"/>
      <c r="V36" s="28"/>
      <c r="W36" s="11">
        <f>IF(OR(O36&lt;&gt;"",Q36&lt;&gt;""),1,0)</f>
        <v>0</v>
      </c>
      <c r="X36" s="28"/>
    </row>
    <row r="37" spans="1:24" ht="13.5" customHeight="1" x14ac:dyDescent="0.2">
      <c r="A37" s="58"/>
      <c r="B37" s="6"/>
      <c r="C37" s="81"/>
      <c r="D37" s="64"/>
      <c r="E37" s="73"/>
      <c r="F37" s="73"/>
      <c r="G37" s="73"/>
      <c r="H37" s="73"/>
      <c r="I37" s="73"/>
      <c r="J37" s="73"/>
      <c r="K37" s="73"/>
      <c r="L37" s="162" t="str">
        <f>IF(AND($T$2="deutsch",Q36&lt;&gt;"",Explanations!D34=""),"Erläuterung erforderlich!",IF(AND($T$2="deutsch",Q36&lt;&gt;"",Explanations!D34&lt;&gt;""),"siehe Erläuterung",IF(AND($T$2="english",Q36&lt;&gt;"",Explanations!D34=""),"Please explain!",IF(AND($T$2="english",Q36&lt;&gt;"",Explanations!D34&lt;&gt;""),"See explanations",""))))</f>
        <v/>
      </c>
      <c r="M37" s="162"/>
      <c r="N37" s="162"/>
      <c r="O37" s="162"/>
      <c r="P37" s="162"/>
      <c r="Q37" s="162"/>
      <c r="R37" s="5"/>
      <c r="S37" s="36"/>
      <c r="U37" s="28"/>
      <c r="V37" s="28"/>
      <c r="W37" s="11"/>
      <c r="X37" s="28"/>
    </row>
    <row r="38" spans="1:24" ht="30" customHeight="1" x14ac:dyDescent="0.2">
      <c r="A38" s="58"/>
      <c r="B38" s="6"/>
      <c r="C38" s="76" t="s">
        <v>13</v>
      </c>
      <c r="D38" s="161" t="str">
        <f>IF($T$2="deutsch",Übersetzung!B21,Übersetzung!C21)</f>
        <v>Are external processes planned? If "yes", which ones?</v>
      </c>
      <c r="E38" s="161"/>
      <c r="F38" s="161"/>
      <c r="G38" s="161"/>
      <c r="H38" s="161"/>
      <c r="I38" s="161"/>
      <c r="J38" s="161"/>
      <c r="K38" s="161"/>
      <c r="L38" s="161"/>
      <c r="M38" s="161"/>
      <c r="N38" s="77"/>
      <c r="O38" s="78"/>
      <c r="P38" s="79"/>
      <c r="Q38" s="78"/>
      <c r="R38" s="5"/>
      <c r="S38" s="36"/>
      <c r="U38" s="28"/>
      <c r="V38" s="28"/>
      <c r="W38" s="11">
        <f>IF(OR(O38&lt;&gt;"",Q38&lt;&gt;""),1,0)</f>
        <v>0</v>
      </c>
      <c r="X38" s="28"/>
    </row>
    <row r="39" spans="1:24" ht="13.5" customHeight="1" x14ac:dyDescent="0.2">
      <c r="A39" s="58"/>
      <c r="B39" s="6"/>
      <c r="C39" s="83"/>
      <c r="D39" s="82"/>
      <c r="E39" s="73"/>
      <c r="F39" s="73"/>
      <c r="G39" s="73"/>
      <c r="H39" s="73"/>
      <c r="I39" s="73"/>
      <c r="J39" s="73"/>
      <c r="K39" s="73"/>
      <c r="L39" s="162" t="str">
        <f>IF(AND($T$2="deutsch",O38&lt;&gt;"",Explanations!D36=""),"Erläuterung erforderlich!",IF(AND($T$2="deutsch",O38&lt;&gt;"",Explanations!D36&lt;&gt;""),"siehe Erläuterung",IF(AND($T$2="english",O38&lt;&gt;"",Explanations!D36=""),"Please explain!",IF(AND($T$2="english",O38&lt;&gt;"",Explanations!D36&lt;&gt;""),"See explanations",""))))</f>
        <v/>
      </c>
      <c r="M39" s="162"/>
      <c r="N39" s="162"/>
      <c r="O39" s="162"/>
      <c r="P39" s="162"/>
      <c r="Q39" s="162"/>
      <c r="R39" s="5"/>
      <c r="S39" s="36"/>
      <c r="U39" s="28"/>
      <c r="V39" s="28"/>
      <c r="W39" s="41"/>
      <c r="X39" s="28"/>
    </row>
    <row r="40" spans="1:24" ht="60" customHeight="1" x14ac:dyDescent="0.2">
      <c r="A40" s="58"/>
      <c r="B40" s="6"/>
      <c r="C40" s="76" t="s">
        <v>14</v>
      </c>
      <c r="D40" s="161" t="str">
        <f>IF($T$2="deutsch",Übersetzung!B22,Übersetzung!C22)</f>
        <v xml:space="preserve">REACH-VO: Does the article contain a substance in a concentration above 0,1 % weight by weight that is listed in the candidate list, Annex XIV or Annex XVII according to REACH ?
If yes, provide the following information: 1. Substance,  CAS-Number and Concentration 2. TARIC No./CN code 3. Production in the EU (yes/no) 4. Safe use instruction
</v>
      </c>
      <c r="E40" s="161"/>
      <c r="F40" s="161"/>
      <c r="G40" s="161"/>
      <c r="H40" s="161"/>
      <c r="I40" s="161"/>
      <c r="J40" s="161"/>
      <c r="K40" s="161"/>
      <c r="L40" s="161"/>
      <c r="M40" s="161"/>
      <c r="N40" s="77"/>
      <c r="O40" s="78"/>
      <c r="P40" s="79"/>
      <c r="Q40" s="78"/>
      <c r="R40" s="5"/>
      <c r="S40" s="36"/>
      <c r="U40" s="28"/>
      <c r="V40" s="28"/>
      <c r="W40" s="11">
        <f>IF(Q40&lt;&gt;"",1,0)</f>
        <v>0</v>
      </c>
      <c r="X40" s="28"/>
    </row>
    <row r="41" spans="1:24" ht="13.5" customHeight="1" x14ac:dyDescent="0.2">
      <c r="A41" s="58"/>
      <c r="B41" s="6"/>
      <c r="C41" s="83"/>
      <c r="D41" s="84"/>
      <c r="E41" s="84"/>
      <c r="F41" s="84"/>
      <c r="G41" s="84"/>
      <c r="H41" s="84"/>
      <c r="I41" s="84"/>
      <c r="J41" s="84"/>
      <c r="K41" s="84"/>
      <c r="L41" s="162" t="str">
        <f>IF(AND($T$2="deutsch",O40&lt;&gt;"",Explanations!D38=""),"Erläuterung erforderlich!",IF(AND($T$2="deutsch",O40&lt;&gt;"",Explanations!D38&lt;&gt;""),"siehe Erläuterung",IF(AND($T$2="english",O40&lt;&gt;"",Explanations!D38=""),"Please explain!",IF(AND($T$2="english",O40&lt;&gt;"",Explanations!D38&lt;&gt;""),"See explanations",""))))</f>
        <v/>
      </c>
      <c r="M41" s="162"/>
      <c r="N41" s="162"/>
      <c r="O41" s="162"/>
      <c r="P41" s="162"/>
      <c r="Q41" s="162"/>
      <c r="R41" s="85"/>
      <c r="S41" s="42"/>
      <c r="U41" s="28"/>
      <c r="V41" s="28"/>
      <c r="W41" s="41"/>
      <c r="X41" s="28"/>
    </row>
    <row r="42" spans="1:24" ht="45" customHeight="1" x14ac:dyDescent="0.2">
      <c r="A42" s="58"/>
      <c r="B42" s="6"/>
      <c r="C42" s="81" t="s">
        <v>15</v>
      </c>
      <c r="D42" s="174" t="str">
        <f>IF($T$2="deutsch",Übersetzung!B23,Übersetzung!C23)</f>
        <v>RoHS-Directive: Is the product RoHS compliant and meets the substance restrictions according to Annex II of the RoHS-Directive? If RoHS exemptions are used (in accordance to H0688) for compliance, they must be documented in the tab Explanations!</v>
      </c>
      <c r="E42" s="174"/>
      <c r="F42" s="174"/>
      <c r="G42" s="174"/>
      <c r="H42" s="174"/>
      <c r="I42" s="174"/>
      <c r="J42" s="174"/>
      <c r="K42" s="174"/>
      <c r="L42" s="174"/>
      <c r="M42" s="174"/>
      <c r="N42" s="77"/>
      <c r="O42" s="78"/>
      <c r="P42" s="79"/>
      <c r="Q42" s="78"/>
      <c r="R42" s="5"/>
      <c r="S42" s="36"/>
      <c r="U42" s="28"/>
      <c r="V42" s="28"/>
      <c r="W42" s="11">
        <f>IF(OR(O44&lt;&gt;"",Q44&lt;&gt;""),1,0)</f>
        <v>0</v>
      </c>
      <c r="X42" s="28"/>
    </row>
    <row r="43" spans="1:24" ht="13.5" customHeight="1" x14ac:dyDescent="0.3">
      <c r="A43" s="58"/>
      <c r="B43" s="6"/>
      <c r="C43" s="83"/>
      <c r="D43" s="86"/>
      <c r="E43" s="86"/>
      <c r="F43" s="86"/>
      <c r="G43" s="86"/>
      <c r="H43" s="86"/>
      <c r="I43" s="86"/>
      <c r="J43" s="86"/>
      <c r="K43" s="86"/>
      <c r="L43" s="162" t="str">
        <f>IF(AND($T$2="deutsch",Q42&lt;&gt;"",Explanations!D40=""),"Erläuterung erforderlich!",IF(AND($T$2="deutsch",Q42&lt;&gt;"",Explanations!D40&lt;&gt;""),"siehe Erläuterung",IF(AND($T$2="english",Q42&lt;&gt;"",Explanations!D40=""),"Please explain!",IF(AND($T$2="english",Q42&lt;&gt;"",Explanations!D40&lt;&gt;""),"See explanations",""))))</f>
        <v/>
      </c>
      <c r="M43" s="162"/>
      <c r="N43" s="162"/>
      <c r="O43" s="162"/>
      <c r="P43" s="162"/>
      <c r="Q43" s="162"/>
      <c r="R43" s="85"/>
      <c r="S43" s="42"/>
      <c r="U43" s="28"/>
      <c r="V43" s="28"/>
      <c r="W43" s="43">
        <f>SUM(W22:W42)</f>
        <v>0</v>
      </c>
      <c r="X43" s="28"/>
    </row>
    <row r="44" spans="1:24" ht="45" customHeight="1" x14ac:dyDescent="0.3">
      <c r="A44" s="58"/>
      <c r="B44" s="6"/>
      <c r="C44" s="81" t="s">
        <v>16</v>
      </c>
      <c r="D44" s="174" t="str">
        <f>IF($T$2="deutsch",Übersetzung!B24,Übersetzung!C24)</f>
        <v>IMDS/CDX: Can a material data sheet for the product be transmitted to DEUTZ via IMDS (DEUTZ ID 485) or CDX (DEUTZ ID 18523) before sampling? 
If "no", please explain</v>
      </c>
      <c r="E44" s="174"/>
      <c r="F44" s="174"/>
      <c r="G44" s="174"/>
      <c r="H44" s="174"/>
      <c r="I44" s="174"/>
      <c r="J44" s="174"/>
      <c r="K44" s="174"/>
      <c r="L44" s="174"/>
      <c r="M44" s="174"/>
      <c r="N44" s="87"/>
      <c r="O44" s="78"/>
      <c r="P44" s="79"/>
      <c r="Q44" s="78"/>
      <c r="R44" s="5"/>
      <c r="S44" s="36"/>
      <c r="U44" s="28"/>
      <c r="V44" s="28"/>
      <c r="W44" s="12"/>
      <c r="X44" s="28"/>
    </row>
    <row r="45" spans="1:24" ht="13.5" customHeight="1" x14ac:dyDescent="0.2">
      <c r="A45" s="58"/>
      <c r="B45" s="6"/>
      <c r="C45" s="81"/>
      <c r="D45" s="84"/>
      <c r="E45" s="84"/>
      <c r="F45" s="84"/>
      <c r="G45" s="84"/>
      <c r="H45" s="84"/>
      <c r="I45" s="84"/>
      <c r="J45" s="84"/>
      <c r="K45" s="84"/>
      <c r="L45" s="162" t="str">
        <f>IF(AND($T$2="deutsch",Q44&lt;&gt;"",Explanations!D42=""),"Erläuterung erforderlich!",IF(AND($T$2="deutsch",Q44&lt;&gt;"",Explanations!D42&lt;&gt;""),"siehe Erläuterung",IF(AND($T$2="english",Q44&lt;&gt;"",Explanations!D42=""),"Please explain!",IF(AND($T$2="english",Q44&lt;&gt;"",Explanations!D42&lt;&gt;""),"See explanations",""))))</f>
        <v/>
      </c>
      <c r="M45" s="162"/>
      <c r="N45" s="162"/>
      <c r="O45" s="162"/>
      <c r="P45" s="162"/>
      <c r="Q45" s="162"/>
      <c r="R45" s="85"/>
      <c r="S45" s="36"/>
      <c r="U45" s="28"/>
      <c r="V45" s="28"/>
      <c r="W45" s="28"/>
      <c r="X45" s="28"/>
    </row>
    <row r="46" spans="1:24" ht="30.75" customHeight="1" x14ac:dyDescent="0.2">
      <c r="A46" s="58"/>
      <c r="B46" s="6"/>
      <c r="C46" s="80" t="s">
        <v>17</v>
      </c>
      <c r="D46" s="174" t="str">
        <f>IF($T$2="deutsch",Übersetzung!B25,Übersetzung!C25)</f>
        <v>Can all requirements according to H0688 be fulfilled? If "no", please explain.</v>
      </c>
      <c r="E46" s="174"/>
      <c r="F46" s="174"/>
      <c r="G46" s="174"/>
      <c r="H46" s="174"/>
      <c r="I46" s="174"/>
      <c r="J46" s="174"/>
      <c r="K46" s="174"/>
      <c r="L46" s="174"/>
      <c r="M46" s="174"/>
      <c r="O46" s="78"/>
      <c r="Q46" s="78"/>
      <c r="S46" s="36"/>
      <c r="U46" s="28"/>
      <c r="V46" s="28"/>
      <c r="W46" s="28"/>
      <c r="X46" s="28"/>
    </row>
    <row r="47" spans="1:24" ht="13.5" customHeight="1" x14ac:dyDescent="0.2">
      <c r="A47" s="58"/>
      <c r="B47" s="6"/>
      <c r="C47" s="81"/>
      <c r="D47" s="84"/>
      <c r="E47" s="84"/>
      <c r="F47" s="84"/>
      <c r="G47" s="84"/>
      <c r="H47" s="84"/>
      <c r="I47" s="84"/>
      <c r="J47" s="84"/>
      <c r="K47" s="84"/>
      <c r="L47" s="162" t="str">
        <f>IF(AND($T$2="deutsch",Q46&lt;&gt;"",Explanations!D44=""),"Erläuterung erforderlich!",IF(AND($T$2="deutsch",Q46&lt;&gt;"",Explanations!D44&lt;&gt;""),"siehe Erläuterung",IF(AND($T$2="english",Q46&lt;&gt;"",Explanations!D44=""),"Please explain!",IF(AND($T$2="english",Q46&lt;&gt;"",Explanations!D44&lt;&gt;""),"See explanations",""))))</f>
        <v/>
      </c>
      <c r="M47" s="162"/>
      <c r="N47" s="162"/>
      <c r="O47" s="162"/>
      <c r="P47" s="162"/>
      <c r="Q47" s="162"/>
      <c r="R47" s="85"/>
      <c r="S47" s="36"/>
      <c r="U47" s="28"/>
      <c r="V47" s="28"/>
      <c r="W47" s="28"/>
      <c r="X47" s="28"/>
    </row>
    <row r="48" spans="1:24" ht="45" customHeight="1" x14ac:dyDescent="0.2">
      <c r="A48" s="58"/>
      <c r="B48" s="6"/>
      <c r="C48" s="80" t="s">
        <v>18</v>
      </c>
      <c r="D48" s="174" t="str">
        <f>IF($T$2="deutsch",Übersetzung!B26,Übersetzung!C26)</f>
        <v>Can all cleanliness requirements according H0357 (S1 to S4) (if available) be fulfilled completely?
If "no", please explain</v>
      </c>
      <c r="E48" s="174"/>
      <c r="F48" s="174"/>
      <c r="G48" s="174"/>
      <c r="H48" s="174"/>
      <c r="I48" s="174"/>
      <c r="J48" s="174"/>
      <c r="K48" s="174"/>
      <c r="L48" s="174"/>
      <c r="M48" s="174"/>
      <c r="O48" s="78"/>
      <c r="Q48" s="78"/>
      <c r="S48" s="36"/>
      <c r="U48" s="28"/>
      <c r="V48" s="28"/>
      <c r="W48" s="28"/>
      <c r="X48" s="28"/>
    </row>
    <row r="49" spans="1:25" ht="13.5" customHeight="1" x14ac:dyDescent="0.2">
      <c r="A49" s="58"/>
      <c r="B49" s="6"/>
      <c r="C49" s="80"/>
      <c r="L49" s="162" t="str">
        <f>IF(AND($T$2="deutsch",Q48&lt;&gt;"",Explanations!D46=""),"Erläuterung erforderlich!",IF(AND($T$2="deutsch",Q48&lt;&gt;"",Explanations!D46&lt;&gt;""),"siehe Erläuterung",IF(AND($T$2="english",Q48&lt;&gt;"",Explanations!D46=""),"Please explain!",IF(AND($T$2="english",Q48&lt;&gt;"",Explanations!D46&lt;&gt;""),"See explanations",""))))</f>
        <v/>
      </c>
      <c r="M49" s="162"/>
      <c r="N49" s="162"/>
      <c r="O49" s="162"/>
      <c r="P49" s="162"/>
      <c r="Q49" s="162"/>
      <c r="S49" s="36"/>
    </row>
    <row r="50" spans="1:25" ht="45" customHeight="1" x14ac:dyDescent="0.2">
      <c r="A50" s="58"/>
      <c r="B50" s="6"/>
      <c r="C50" s="80" t="s">
        <v>19</v>
      </c>
      <c r="D50" s="161" t="str">
        <f>IF($T$2="deutsch",Übersetzung!B27,Übersetzung!C27)</f>
        <v>Are there characteristics, materials or processes for which a simplification or changes would decrease costs or/ and improve quality ?  If "yes", which ones ?</v>
      </c>
      <c r="E50" s="161"/>
      <c r="F50" s="161"/>
      <c r="G50" s="161"/>
      <c r="H50" s="161"/>
      <c r="I50" s="161"/>
      <c r="J50" s="161"/>
      <c r="K50" s="161"/>
      <c r="L50" s="161"/>
      <c r="M50" s="161"/>
      <c r="O50" s="78"/>
      <c r="Q50" s="78"/>
      <c r="R50" s="5"/>
      <c r="S50" s="36"/>
    </row>
    <row r="51" spans="1:25" ht="13.5" customHeight="1" x14ac:dyDescent="0.2">
      <c r="A51" s="58"/>
      <c r="B51" s="6"/>
      <c r="D51" s="176" t="str">
        <f>IF($T$2="deutsch",Übersetzung!B28,Übersetzung!C28)</f>
        <v>Just relevant for electronic components:</v>
      </c>
      <c r="E51" s="176"/>
      <c r="F51" s="176"/>
      <c r="G51" s="176"/>
      <c r="L51" s="162" t="str">
        <f>IF(AND($T$2="deutsch",O50&lt;&gt;"",Explanations!D48=""),"Erläuterung erforderlich!",IF(AND($T$2="deutsch",O50&lt;&gt;"",Explanations!D48&lt;&gt;""),"siehe Erläuterung",IF(AND($T$2="english",O50&lt;&gt;"",Explanations!D48=""),"Please explain!",IF(AND($T$2="english",O50&lt;&gt;"",Explanations!D48&lt;&gt;""),"See explanations",""))))</f>
        <v/>
      </c>
      <c r="M51" s="162"/>
      <c r="N51" s="162"/>
      <c r="O51" s="162"/>
      <c r="P51" s="162"/>
      <c r="Q51" s="162"/>
      <c r="R51" s="5"/>
      <c r="S51" s="36"/>
    </row>
    <row r="52" spans="1:25" ht="30" customHeight="1" x14ac:dyDescent="0.2">
      <c r="A52" s="58"/>
      <c r="B52" s="6"/>
      <c r="C52" s="80" t="s">
        <v>20</v>
      </c>
      <c r="D52" s="161" t="str">
        <f>IF($T$2="deutsch",Übersetzung!B29,Übersetzung!C29)</f>
        <v>Can the component be stored according the DEUTZ standard H0768? (just relevant for electronic components)</v>
      </c>
      <c r="E52" s="161"/>
      <c r="F52" s="161"/>
      <c r="G52" s="161"/>
      <c r="H52" s="161"/>
      <c r="I52" s="161"/>
      <c r="J52" s="161"/>
      <c r="K52" s="161"/>
      <c r="L52" s="161"/>
      <c r="M52" s="161"/>
      <c r="N52" s="85"/>
      <c r="O52" s="78"/>
      <c r="P52" s="85"/>
      <c r="Q52" s="78"/>
      <c r="S52" s="36"/>
    </row>
    <row r="53" spans="1:25" ht="13.5" customHeight="1" x14ac:dyDescent="0.2">
      <c r="A53" s="58"/>
      <c r="B53" s="6"/>
      <c r="L53" s="162" t="str">
        <f>IF(AND($T$2="deutsch",Q52&lt;&gt;"",Explanations!D50=""),"Erläuterung erforderlich!",IF(AND($T$2="deutsch",Q52&lt;&gt;"",Explanations!D50&lt;&gt;""),"siehe Erläuterung",IF(AND($T$2="english",Q52&lt;&gt;"",Explanations!D50=""),"Please explain!",IF(AND($T$2="english",Q52&lt;&gt;"",Explanations!D50&lt;&gt;""),"See explanations",""))))</f>
        <v/>
      </c>
      <c r="M53" s="162"/>
      <c r="N53" s="162"/>
      <c r="O53" s="162"/>
      <c r="P53" s="162"/>
      <c r="Q53" s="162"/>
      <c r="S53" s="36"/>
      <c r="V53" s="6"/>
      <c r="W53" s="175"/>
      <c r="X53" s="175"/>
      <c r="Y53" s="175"/>
    </row>
    <row r="54" spans="1:25" ht="21" customHeight="1" x14ac:dyDescent="0.2">
      <c r="A54" s="58"/>
      <c r="B54" s="6"/>
      <c r="C54" s="83" t="s">
        <v>21</v>
      </c>
      <c r="D54" s="163" t="str">
        <f>IF($T$2="deutsch",Übersetzung!B32,Übersetzung!C32)</f>
        <v>Please indicate the maximum failure rate you expect for the initial year</v>
      </c>
      <c r="E54" s="163"/>
      <c r="F54" s="163"/>
      <c r="G54" s="163"/>
      <c r="H54" s="163"/>
      <c r="I54" s="163"/>
      <c r="J54" s="163"/>
      <c r="K54" s="164" t="s">
        <v>22</v>
      </c>
      <c r="L54" s="164"/>
      <c r="M54" s="88" t="str">
        <f>IF($T$2="deutsch",Übersetzung!B37,Übersetzung!C37)</f>
        <v>internal</v>
      </c>
      <c r="N54" s="82"/>
      <c r="O54" s="160"/>
      <c r="P54" s="160"/>
      <c r="Q54" s="160"/>
      <c r="R54" s="5"/>
      <c r="S54" s="36"/>
    </row>
    <row r="55" spans="1:25" ht="21" customHeight="1" x14ac:dyDescent="0.2">
      <c r="A55" s="58"/>
      <c r="B55" s="6"/>
      <c r="L55" s="5"/>
      <c r="M55" s="88" t="str">
        <f>IF($T$2="deutsch",Übersetzung!B38,Übersetzung!C38)</f>
        <v>external</v>
      </c>
      <c r="N55" s="6"/>
      <c r="O55" s="159"/>
      <c r="P55" s="159"/>
      <c r="Q55" s="159"/>
      <c r="S55" s="36"/>
    </row>
    <row r="56" spans="1:25" ht="12" customHeight="1" x14ac:dyDescent="0.2">
      <c r="A56" s="58"/>
      <c r="B56" s="6"/>
      <c r="R56" s="5"/>
      <c r="S56" s="36"/>
    </row>
    <row r="57" spans="1:25" ht="21" customHeight="1" x14ac:dyDescent="0.2">
      <c r="A57" s="58"/>
      <c r="B57" s="6"/>
      <c r="C57" s="83" t="s">
        <v>23</v>
      </c>
      <c r="D57" s="167" t="str">
        <f>IF($T$2="deutsch",Übersetzung!B35,Übersetzung!C35)</f>
        <v>Please indicate the maximum failure rate you expect in full swing</v>
      </c>
      <c r="E57" s="167"/>
      <c r="F57" s="167"/>
      <c r="G57" s="167"/>
      <c r="H57" s="167"/>
      <c r="I57" s="167"/>
      <c r="J57" s="167"/>
      <c r="K57" s="164" t="s">
        <v>22</v>
      </c>
      <c r="L57" s="164"/>
      <c r="M57" s="6" t="str">
        <f>IF($T$2="deutsch",Übersetzung!B37,Übersetzung!C37)</f>
        <v>internal</v>
      </c>
      <c r="N57" s="6"/>
      <c r="O57" s="160"/>
      <c r="P57" s="160"/>
      <c r="Q57" s="160"/>
      <c r="R57" s="5"/>
      <c r="S57" s="36"/>
    </row>
    <row r="58" spans="1:25" ht="21" customHeight="1" x14ac:dyDescent="0.2">
      <c r="A58" s="58"/>
      <c r="B58" s="69"/>
      <c r="C58" s="69"/>
      <c r="D58" s="69"/>
      <c r="E58" s="69"/>
      <c r="F58" s="69"/>
      <c r="G58" s="69"/>
      <c r="H58" s="69"/>
      <c r="I58" s="69"/>
      <c r="J58" s="69"/>
      <c r="K58" s="69"/>
      <c r="L58" s="69"/>
      <c r="M58" s="88" t="str">
        <f>IF($T$2="deutsch",Übersetzung!B38,Übersetzung!C38)</f>
        <v>external</v>
      </c>
      <c r="N58" s="5"/>
      <c r="O58" s="166"/>
      <c r="P58" s="166"/>
      <c r="Q58" s="166"/>
      <c r="R58" s="69"/>
      <c r="S58" s="36"/>
    </row>
    <row r="59" spans="1:25" ht="9" customHeight="1" x14ac:dyDescent="0.2">
      <c r="A59" s="89"/>
      <c r="B59" s="39"/>
      <c r="C59" s="165"/>
      <c r="D59" s="165"/>
      <c r="E59" s="165"/>
      <c r="F59" s="165"/>
      <c r="G59" s="165"/>
      <c r="H59" s="165"/>
      <c r="I59" s="165"/>
      <c r="J59" s="165"/>
      <c r="K59" s="165"/>
      <c r="L59" s="165"/>
      <c r="M59" s="165"/>
      <c r="N59" s="165"/>
      <c r="O59" s="165"/>
      <c r="P59" s="165"/>
      <c r="Q59" s="165"/>
      <c r="R59" s="165"/>
      <c r="S59" s="40"/>
    </row>
    <row r="60" spans="1:25" ht="9.75" customHeight="1" x14ac:dyDescent="0.2">
      <c r="A60" s="58"/>
      <c r="B60" s="6"/>
      <c r="C60" s="6"/>
      <c r="D60" s="6"/>
      <c r="E60" s="5"/>
      <c r="F60" s="5"/>
      <c r="G60" s="5"/>
      <c r="H60" s="5"/>
      <c r="I60" s="5"/>
      <c r="J60" s="5"/>
      <c r="K60" s="5"/>
      <c r="L60" s="5"/>
      <c r="M60" s="5"/>
      <c r="N60" s="5"/>
      <c r="O60" s="90" t="str">
        <f>IF($T$2="deutsch",Übersetzung!B9,Übersetzung!C9)</f>
        <v>YES</v>
      </c>
      <c r="P60" s="90"/>
      <c r="Q60" s="90" t="str">
        <f>IF($T$2="deutsch",Übersetzung!B10,Übersetzung!C10)</f>
        <v>NO</v>
      </c>
      <c r="R60" s="5"/>
      <c r="S60" s="36"/>
    </row>
    <row r="61" spans="1:25" ht="9" customHeight="1" x14ac:dyDescent="0.2">
      <c r="A61" s="58"/>
      <c r="B61" s="6"/>
      <c r="C61" s="6"/>
      <c r="D61" s="6"/>
      <c r="E61" s="5"/>
      <c r="F61" s="5"/>
      <c r="G61" s="5"/>
      <c r="H61" s="5"/>
      <c r="I61" s="5"/>
      <c r="J61" s="5"/>
      <c r="K61" s="5"/>
      <c r="L61" s="5"/>
      <c r="M61" s="5"/>
      <c r="N61" s="5"/>
      <c r="O61" s="90"/>
      <c r="P61" s="90"/>
      <c r="Q61" s="90"/>
      <c r="R61" s="5"/>
      <c r="S61" s="36"/>
    </row>
    <row r="62" spans="1:25" ht="24.75" customHeight="1" x14ac:dyDescent="0.2">
      <c r="A62" s="58"/>
      <c r="B62" s="6"/>
      <c r="C62" s="158" t="str">
        <f>IF($T$2="deutsch",Übersetzung!B40,Übersetzung!C40)</f>
        <v xml:space="preserve">The feasibility is confirmed for the above mentioned products: </v>
      </c>
      <c r="D62" s="158"/>
      <c r="E62" s="158"/>
      <c r="F62" s="158"/>
      <c r="G62" s="158"/>
      <c r="H62" s="158"/>
      <c r="I62" s="158"/>
      <c r="J62" s="158"/>
      <c r="K62" s="158"/>
      <c r="L62" s="158"/>
      <c r="M62" s="158"/>
      <c r="N62" s="17"/>
      <c r="O62" s="91" t="str">
        <f>IF(O24&lt;&gt;"","X","")</f>
        <v/>
      </c>
      <c r="P62" s="17"/>
      <c r="Q62" s="91"/>
      <c r="S62" s="36"/>
    </row>
    <row r="63" spans="1:25" ht="17.25" customHeight="1" x14ac:dyDescent="0.2">
      <c r="A63" s="92"/>
      <c r="B63" s="9"/>
      <c r="C63" s="9"/>
      <c r="D63" s="9"/>
      <c r="E63" s="10"/>
      <c r="F63" s="10"/>
      <c r="G63" s="10"/>
      <c r="H63" s="10"/>
      <c r="I63" s="10"/>
      <c r="J63" s="10"/>
      <c r="K63" s="10"/>
      <c r="L63" s="10"/>
      <c r="M63" s="10"/>
      <c r="N63" s="10"/>
      <c r="O63" s="9"/>
      <c r="P63" s="9"/>
      <c r="Q63" s="9"/>
      <c r="R63" s="10"/>
      <c r="S63" s="38"/>
    </row>
    <row r="64" spans="1:25" ht="16.5" customHeight="1" x14ac:dyDescent="0.2">
      <c r="A64" s="58"/>
      <c r="S64" s="36"/>
    </row>
    <row r="65" spans="1:19" ht="18" customHeight="1" x14ac:dyDescent="0.2">
      <c r="A65" s="58"/>
      <c r="C65" s="170"/>
      <c r="D65" s="170"/>
      <c r="E65" s="170"/>
      <c r="G65" s="171"/>
      <c r="H65" s="171"/>
      <c r="J65" s="172"/>
      <c r="K65" s="171"/>
      <c r="O65" s="173" t="s">
        <v>24</v>
      </c>
      <c r="P65" s="173"/>
      <c r="Q65" s="173"/>
      <c r="S65" s="36"/>
    </row>
    <row r="66" spans="1:19" ht="12.75" customHeight="1" x14ac:dyDescent="0.2">
      <c r="A66" s="58"/>
      <c r="C66" s="169" t="s">
        <v>25</v>
      </c>
      <c r="D66" s="169"/>
      <c r="E66" s="169"/>
      <c r="G66" s="169" t="s">
        <v>26</v>
      </c>
      <c r="H66" s="169"/>
      <c r="J66" s="169" t="s">
        <v>27</v>
      </c>
      <c r="K66" s="169"/>
      <c r="S66" s="36"/>
    </row>
    <row r="67" spans="1:19" x14ac:dyDescent="0.2">
      <c r="A67" s="58"/>
      <c r="S67" s="36"/>
    </row>
    <row r="68" spans="1:19" ht="9" customHeight="1" x14ac:dyDescent="0.2">
      <c r="A68" s="58"/>
      <c r="S68" s="36"/>
    </row>
    <row r="69" spans="1:19" ht="12.75" customHeight="1" thickBot="1" x14ac:dyDescent="0.25">
      <c r="A69" s="93"/>
      <c r="B69" s="168" t="s">
        <v>28</v>
      </c>
      <c r="C69" s="168"/>
      <c r="D69" s="168"/>
      <c r="E69" s="168"/>
      <c r="F69" s="168"/>
      <c r="G69" s="168"/>
      <c r="H69" s="168"/>
      <c r="I69" s="168"/>
      <c r="J69" s="168"/>
      <c r="K69" s="168"/>
      <c r="L69" s="168"/>
      <c r="M69" s="168"/>
      <c r="N69" s="168"/>
      <c r="O69" s="168"/>
      <c r="P69" s="168"/>
      <c r="Q69" s="168"/>
      <c r="R69" s="51"/>
      <c r="S69" s="94"/>
    </row>
    <row r="70" spans="1:19" x14ac:dyDescent="0.2">
      <c r="S70" s="36"/>
    </row>
  </sheetData>
  <sheetProtection sheet="1" selectLockedCells="1"/>
  <customSheetViews>
    <customSheetView guid="{BF718719-F2D4-4639-959B-4BCFF87B817B}" showGridLines="0" fitToPage="1">
      <selection activeCell="M10" sqref="M10"/>
      <pageMargins left="0" right="0" top="0" bottom="0" header="0" footer="0"/>
      <pageSetup paperSize="9" scale="81" orientation="portrait"/>
      <headerFooter>
        <oddHeader>&amp;L&amp;6VQ-L008&amp;10
&amp;R&amp;6DEUTZ AG</oddHeader>
        <oddFooter>&amp;L&amp;6&amp;F&amp;R&amp;6Print: &amp;D</oddFooter>
      </headerFooter>
    </customSheetView>
  </customSheetViews>
  <mergeCells count="73">
    <mergeCell ref="T22:V26"/>
    <mergeCell ref="E14:G14"/>
    <mergeCell ref="E16:G16"/>
    <mergeCell ref="K14:N14"/>
    <mergeCell ref="K16:N16"/>
    <mergeCell ref="D38:M38"/>
    <mergeCell ref="D40:M40"/>
    <mergeCell ref="E12:G12"/>
    <mergeCell ref="K12:N12"/>
    <mergeCell ref="O3:S3"/>
    <mergeCell ref="T1:V1"/>
    <mergeCell ref="T2:V2"/>
    <mergeCell ref="D21:E21"/>
    <mergeCell ref="E9:G10"/>
    <mergeCell ref="C5:D5"/>
    <mergeCell ref="M5:Q5"/>
    <mergeCell ref="K9:N9"/>
    <mergeCell ref="C18:Q18"/>
    <mergeCell ref="I9:J9"/>
    <mergeCell ref="I12:J12"/>
    <mergeCell ref="I14:J14"/>
    <mergeCell ref="A1:S2"/>
    <mergeCell ref="L33:Q33"/>
    <mergeCell ref="L35:Q35"/>
    <mergeCell ref="L37:Q37"/>
    <mergeCell ref="I16:J16"/>
    <mergeCell ref="D22:M22"/>
    <mergeCell ref="L23:Q23"/>
    <mergeCell ref="L25:Q25"/>
    <mergeCell ref="L31:Q31"/>
    <mergeCell ref="L27:Q27"/>
    <mergeCell ref="L29:Q29"/>
    <mergeCell ref="D24:M24"/>
    <mergeCell ref="D26:M26"/>
    <mergeCell ref="D28:M28"/>
    <mergeCell ref="D30:M30"/>
    <mergeCell ref="D32:M32"/>
    <mergeCell ref="L43:Q43"/>
    <mergeCell ref="D34:M34"/>
    <mergeCell ref="D36:M36"/>
    <mergeCell ref="D42:M42"/>
    <mergeCell ref="W53:Y53"/>
    <mergeCell ref="L39:Q39"/>
    <mergeCell ref="L41:Q41"/>
    <mergeCell ref="D51:G51"/>
    <mergeCell ref="D48:M48"/>
    <mergeCell ref="D50:M50"/>
    <mergeCell ref="L47:Q47"/>
    <mergeCell ref="L49:Q49"/>
    <mergeCell ref="L51:Q51"/>
    <mergeCell ref="L45:Q45"/>
    <mergeCell ref="D46:M46"/>
    <mergeCell ref="D44:M44"/>
    <mergeCell ref="B69:Q69"/>
    <mergeCell ref="G66:H66"/>
    <mergeCell ref="C66:E66"/>
    <mergeCell ref="J66:K66"/>
    <mergeCell ref="C65:E65"/>
    <mergeCell ref="G65:H65"/>
    <mergeCell ref="J65:K65"/>
    <mergeCell ref="O65:Q65"/>
    <mergeCell ref="C62:M62"/>
    <mergeCell ref="O55:Q55"/>
    <mergeCell ref="O54:Q54"/>
    <mergeCell ref="D52:M52"/>
    <mergeCell ref="L53:Q53"/>
    <mergeCell ref="D54:J54"/>
    <mergeCell ref="K54:L54"/>
    <mergeCell ref="C59:R59"/>
    <mergeCell ref="O58:Q58"/>
    <mergeCell ref="O57:Q57"/>
    <mergeCell ref="D57:J57"/>
    <mergeCell ref="K57:L57"/>
  </mergeCells>
  <conditionalFormatting sqref="D52">
    <cfRule type="containsText" dxfId="40" priority="9" operator="containsText" text="siehe Erläuterung">
      <formula>NOT(ISERROR(SEARCH("siehe Erläuterung",D52)))</formula>
    </cfRule>
    <cfRule type="containsText" dxfId="39" priority="10" operator="containsText" text="See explanations">
      <formula>NOT(ISERROR(SEARCH("See explanations",D52)))</formula>
    </cfRule>
    <cfRule type="containsText" dxfId="38" priority="11" operator="containsText" text="Please explain!">
      <formula>NOT(ISERROR(SEARCH("Please explain!",D52)))</formula>
    </cfRule>
    <cfRule type="cellIs" dxfId="37" priority="12" operator="equal">
      <formula>"Erläuterung erforderlich!"</formula>
    </cfRule>
  </conditionalFormatting>
  <conditionalFormatting sqref="L23">
    <cfRule type="containsText" dxfId="36" priority="18" operator="containsText" text="siehe Erläuterung">
      <formula>NOT(ISERROR(SEARCH("siehe Erläuterung",L23)))</formula>
    </cfRule>
    <cfRule type="containsText" dxfId="35" priority="19" operator="containsText" text="See explanations">
      <formula>NOT(ISERROR(SEARCH("See explanations",L23)))</formula>
    </cfRule>
    <cfRule type="containsText" dxfId="34" priority="20" operator="containsText" text="Please explain!">
      <formula>NOT(ISERROR(SEARCH("Please explain!",L23)))</formula>
    </cfRule>
    <cfRule type="cellIs" dxfId="33" priority="21" operator="equal">
      <formula>"Erläuterung erforderlich!"</formula>
    </cfRule>
  </conditionalFormatting>
  <conditionalFormatting sqref="L25 L27 L29 L31 L33 L35 L37 L39 L41 D50">
    <cfRule type="cellIs" dxfId="32" priority="59" operator="equal">
      <formula>"Erläuterung erforderlich!"</formula>
    </cfRule>
    <cfRule type="containsText" dxfId="31" priority="57" operator="containsText" text="Please explain!">
      <formula>NOT(ISERROR(SEARCH("Please explain!",D25)))</formula>
    </cfRule>
  </conditionalFormatting>
  <conditionalFormatting sqref="L33 L37 L25 L27 L29 L31 L35 L39 L41 D50">
    <cfRule type="containsText" dxfId="30" priority="55" operator="containsText" text="See explanations">
      <formula>NOT(ISERROR(SEARCH("See explanations",D25)))</formula>
    </cfRule>
    <cfRule type="containsText" dxfId="29" priority="54" operator="containsText" text="siehe Erläuterung">
      <formula>NOT(ISERROR(SEARCH("siehe Erläuterung",D25)))</formula>
    </cfRule>
  </conditionalFormatting>
  <conditionalFormatting sqref="L33">
    <cfRule type="cellIs" dxfId="28" priority="52" operator="equal">
      <formula>"Erläuterung erforderlich!"</formula>
    </cfRule>
  </conditionalFormatting>
  <conditionalFormatting sqref="L37">
    <cfRule type="cellIs" dxfId="27" priority="50" operator="equal">
      <formula>"Erläuterung erforderlich!"</formula>
    </cfRule>
  </conditionalFormatting>
  <conditionalFormatting sqref="L43">
    <cfRule type="containsText" dxfId="26" priority="46" operator="containsText" text="Please explain!">
      <formula>NOT(ISERROR(SEARCH("Please explain!",L43)))</formula>
    </cfRule>
    <cfRule type="containsText" dxfId="25" priority="45" operator="containsText" text="See explanations">
      <formula>NOT(ISERROR(SEARCH("See explanations",L43)))</formula>
    </cfRule>
    <cfRule type="containsText" dxfId="24" priority="44" operator="containsText" text="siehe Erläuterung">
      <formula>NOT(ISERROR(SEARCH("siehe Erläuterung",L43)))</formula>
    </cfRule>
    <cfRule type="cellIs" dxfId="23" priority="47" operator="equal">
      <formula>"Erläuterung erforderlich!"</formula>
    </cfRule>
  </conditionalFormatting>
  <conditionalFormatting sqref="L45">
    <cfRule type="containsText" dxfId="22" priority="3" operator="containsText" text="Please explain!">
      <formula>NOT(ISERROR(SEARCH("Please explain!",L45)))</formula>
    </cfRule>
    <cfRule type="cellIs" dxfId="21" priority="4" operator="equal">
      <formula>"Erläuterung erforderlich!"</formula>
    </cfRule>
    <cfRule type="containsText" dxfId="20" priority="1" operator="containsText" text="siehe Erläuterung">
      <formula>NOT(ISERROR(SEARCH("siehe Erläuterung",L45)))</formula>
    </cfRule>
    <cfRule type="containsText" dxfId="19" priority="2" operator="containsText" text="See explanations">
      <formula>NOT(ISERROR(SEARCH("See explanations",L45)))</formula>
    </cfRule>
  </conditionalFormatting>
  <conditionalFormatting sqref="L47">
    <cfRule type="containsText" dxfId="18" priority="36" operator="containsText" text="siehe Erläuterung">
      <formula>NOT(ISERROR(SEARCH("siehe Erläuterung",L47)))</formula>
    </cfRule>
    <cfRule type="containsText" dxfId="17" priority="37" operator="containsText" text="See explanations">
      <formula>NOT(ISERROR(SEARCH("See explanations",L47)))</formula>
    </cfRule>
    <cfRule type="containsText" dxfId="16" priority="38" operator="containsText" text="Please explain!">
      <formula>NOT(ISERROR(SEARCH("Please explain!",L47)))</formula>
    </cfRule>
    <cfRule type="cellIs" dxfId="15" priority="39" operator="equal">
      <formula>"Erläuterung erforderlich!"</formula>
    </cfRule>
  </conditionalFormatting>
  <conditionalFormatting sqref="L49">
    <cfRule type="containsText" dxfId="14" priority="34" operator="containsText" text="Please explain!">
      <formula>NOT(ISERROR(SEARCH("Please explain!",L49)))</formula>
    </cfRule>
    <cfRule type="cellIs" dxfId="13" priority="35" operator="equal">
      <formula>"Erläuterung erforderlich!"</formula>
    </cfRule>
    <cfRule type="containsText" dxfId="12" priority="33" operator="containsText" text="See explanations">
      <formula>NOT(ISERROR(SEARCH("See explanations",L49)))</formula>
    </cfRule>
    <cfRule type="containsText" dxfId="11" priority="32" operator="containsText" text="siehe Erläuterung">
      <formula>NOT(ISERROR(SEARCH("siehe Erläuterung",L49)))</formula>
    </cfRule>
  </conditionalFormatting>
  <conditionalFormatting sqref="L51">
    <cfRule type="cellIs" dxfId="10" priority="26" operator="equal">
      <formula>"Erläuterung erforderlich!"</formula>
    </cfRule>
    <cfRule type="containsText" dxfId="9" priority="25" operator="containsText" text="Please explain!">
      <formula>NOT(ISERROR(SEARCH("Please explain!",L51)))</formula>
    </cfRule>
    <cfRule type="containsText" dxfId="8" priority="24" operator="containsText" text="See explanations">
      <formula>NOT(ISERROR(SEARCH("See explanations",L51)))</formula>
    </cfRule>
    <cfRule type="containsText" dxfId="7" priority="23" operator="containsText" text="siehe Erläuterung">
      <formula>NOT(ISERROR(SEARCH("siehe Erläuterung",L51)))</formula>
    </cfRule>
  </conditionalFormatting>
  <conditionalFormatting sqref="L53">
    <cfRule type="cellIs" dxfId="6" priority="16" operator="equal">
      <formula>"Erläuterung erforderlich!"</formula>
    </cfRule>
    <cfRule type="containsText" dxfId="5" priority="15" operator="containsText" text="Please explain!">
      <formula>NOT(ISERROR(SEARCH("Please explain!",L53)))</formula>
    </cfRule>
    <cfRule type="containsText" dxfId="4" priority="14" operator="containsText" text="See explanations">
      <formula>NOT(ISERROR(SEARCH("See explanations",L53)))</formula>
    </cfRule>
    <cfRule type="containsText" dxfId="3" priority="13" operator="containsText" text="siehe Erläuterung">
      <formula>NOT(ISERROR(SEARCH("siehe Erläuterung",L53)))</formula>
    </cfRule>
  </conditionalFormatting>
  <conditionalFormatting sqref="O22">
    <cfRule type="containsText" dxfId="2" priority="48" operator="containsText" text="Please explain!">
      <formula>NOT(ISERROR(SEARCH("Please explain!",O22)))</formula>
    </cfRule>
  </conditionalFormatting>
  <conditionalFormatting sqref="Q22">
    <cfRule type="containsText" dxfId="1" priority="49" operator="containsText" text="Please explain!">
      <formula>NOT(ISERROR(SEARCH("Please explain!",Q22)))</formula>
    </cfRule>
  </conditionalFormatting>
  <dataValidations count="1">
    <dataValidation type="list" allowBlank="1" showInputMessage="1" showErrorMessage="1" sqref="T2:V2" xr:uid="{00000000-0002-0000-0000-000000000000}">
      <formula1>$S$6:$S$7</formula1>
    </dataValidation>
  </dataValidations>
  <pageMargins left="0.70866141732283472" right="0.39370078740157483" top="0.78740157480314965" bottom="0.51181102362204722" header="0.31496062992125984" footer="0.31496062992125984"/>
  <pageSetup paperSize="9" scale="58" orientation="portrait" r:id="rId1"/>
  <headerFooter>
    <oddHeader>&amp;L&amp;6VQ-L008&amp;10
&amp;R&amp;6DEUTZ AG</oddHeader>
    <oddFooter>&amp;L&amp;6&amp;F&amp;R&amp;6Print: &amp;D</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WWA51"/>
  <sheetViews>
    <sheetView showGridLines="0" view="pageBreakPreview" zoomScaleNormal="100" zoomScaleSheetLayoutView="100" workbookViewId="0">
      <selection activeCell="O22" sqref="O22:R22"/>
    </sheetView>
  </sheetViews>
  <sheetFormatPr baseColWidth="10" defaultColWidth="0" defaultRowHeight="12.75" x14ac:dyDescent="0.2"/>
  <cols>
    <col min="1" max="1" width="0.85546875" style="2" customWidth="1"/>
    <col min="2" max="2" width="1.42578125" style="4" customWidth="1"/>
    <col min="3" max="3" width="4.7109375" style="4" customWidth="1"/>
    <col min="4" max="4" width="10.140625" style="4" customWidth="1"/>
    <col min="5" max="5" width="8.7109375" style="2" customWidth="1"/>
    <col min="6" max="6" width="8.85546875" style="2" customWidth="1"/>
    <col min="7" max="7" width="8.7109375" style="2" customWidth="1"/>
    <col min="8" max="8" width="5.140625" style="2" customWidth="1"/>
    <col min="9" max="10" width="9.7109375" style="2" customWidth="1"/>
    <col min="11" max="11" width="8.7109375" style="2" customWidth="1"/>
    <col min="12" max="12" width="8.5703125" style="2" customWidth="1"/>
    <col min="13" max="13" width="8.7109375" style="2" customWidth="1"/>
    <col min="14" max="14" width="1.140625" style="2" customWidth="1"/>
    <col min="15" max="15" width="5.140625" style="4" customWidth="1"/>
    <col min="16" max="16" width="1.28515625" style="4" customWidth="1"/>
    <col min="17" max="17" width="5.140625" style="4" customWidth="1"/>
    <col min="18" max="18" width="1.28515625" style="2" customWidth="1"/>
    <col min="19" max="19" width="0.85546875" style="2" customWidth="1"/>
    <col min="20" max="20" width="0" hidden="1" customWidth="1"/>
    <col min="21" max="21" width="81.5703125" hidden="1" customWidth="1"/>
    <col min="22"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19" ht="30.75" customHeight="1" x14ac:dyDescent="0.2">
      <c r="A1" s="204" t="str">
        <f>IF(Form!T2="deutsch",Übersetzung!B48,Übersetzung!C48)</f>
        <v>VQ-L008 feasibility study
comments</v>
      </c>
      <c r="B1" s="192"/>
      <c r="C1" s="192"/>
      <c r="D1" s="192"/>
      <c r="E1" s="192"/>
      <c r="F1" s="192"/>
      <c r="G1" s="192"/>
      <c r="H1" s="192"/>
      <c r="I1" s="192"/>
      <c r="J1" s="192"/>
      <c r="K1" s="192"/>
      <c r="L1" s="192"/>
      <c r="M1" s="192"/>
      <c r="N1" s="192"/>
      <c r="O1" s="192"/>
      <c r="P1" s="192"/>
      <c r="Q1" s="192"/>
      <c r="R1" s="192"/>
      <c r="S1" s="193"/>
    </row>
    <row r="2" spans="1:19" ht="27" customHeight="1" x14ac:dyDescent="0.2">
      <c r="A2" s="194"/>
      <c r="B2" s="195"/>
      <c r="C2" s="195"/>
      <c r="D2" s="195"/>
      <c r="E2" s="195"/>
      <c r="F2" s="195"/>
      <c r="G2" s="195"/>
      <c r="H2" s="195"/>
      <c r="I2" s="195"/>
      <c r="J2" s="195"/>
      <c r="K2" s="195"/>
      <c r="L2" s="195"/>
      <c r="M2" s="195"/>
      <c r="N2" s="195"/>
      <c r="O2" s="195"/>
      <c r="P2" s="195"/>
      <c r="Q2" s="195"/>
      <c r="R2" s="195"/>
      <c r="S2" s="196"/>
    </row>
    <row r="3" spans="1:19" s="23" customFormat="1" ht="6" customHeight="1" x14ac:dyDescent="0.2">
      <c r="A3" s="55"/>
      <c r="B3" s="56"/>
      <c r="C3" s="56"/>
      <c r="D3" s="56"/>
      <c r="E3" s="56"/>
      <c r="F3" s="56"/>
      <c r="G3" s="56"/>
      <c r="H3" s="56"/>
      <c r="I3" s="56"/>
      <c r="J3" s="56"/>
      <c r="K3" s="56"/>
      <c r="L3" s="56"/>
      <c r="M3" s="56"/>
      <c r="N3" s="56"/>
      <c r="O3" s="56"/>
      <c r="P3" s="56"/>
      <c r="Q3" s="56"/>
      <c r="R3" s="56"/>
      <c r="S3" s="95"/>
    </row>
    <row r="4" spans="1:19" ht="0.75" customHeight="1" x14ac:dyDescent="0.2">
      <c r="A4" s="57"/>
      <c r="B4" s="1"/>
      <c r="C4" s="1"/>
      <c r="D4" s="1"/>
      <c r="E4" s="1"/>
      <c r="F4" s="1"/>
      <c r="G4" s="1"/>
      <c r="H4" s="1"/>
      <c r="I4" s="1"/>
      <c r="J4" s="1"/>
      <c r="K4" s="1"/>
      <c r="L4" s="1"/>
      <c r="M4" s="1"/>
      <c r="N4" s="1"/>
      <c r="O4" s="1"/>
      <c r="P4" s="1"/>
      <c r="Q4" s="1"/>
      <c r="R4" s="1"/>
      <c r="S4" s="35"/>
    </row>
    <row r="5" spans="1:19" ht="4.5" customHeight="1" x14ac:dyDescent="0.2">
      <c r="A5" s="58"/>
      <c r="S5" s="36"/>
    </row>
    <row r="6" spans="1:19" ht="8.25" customHeight="1" x14ac:dyDescent="0.2">
      <c r="A6" s="58"/>
      <c r="B6" s="69"/>
      <c r="C6" s="69"/>
      <c r="D6" s="69"/>
      <c r="E6" s="69"/>
      <c r="F6" s="69"/>
      <c r="G6" s="69"/>
      <c r="H6" s="69"/>
      <c r="I6" s="69"/>
      <c r="J6" s="69"/>
      <c r="K6" s="69"/>
      <c r="L6" s="69"/>
      <c r="M6" s="69"/>
      <c r="N6" s="69"/>
      <c r="O6" s="69" t="s">
        <v>29</v>
      </c>
      <c r="P6" s="69"/>
      <c r="Q6" s="69"/>
      <c r="R6" s="69"/>
      <c r="S6" s="36"/>
    </row>
    <row r="7" spans="1:19" ht="15.75" customHeight="1" x14ac:dyDescent="0.2">
      <c r="A7" s="58"/>
      <c r="B7" s="6"/>
      <c r="C7" s="184"/>
      <c r="D7" s="184"/>
      <c r="E7" s="59"/>
      <c r="F7" s="60"/>
      <c r="G7" s="61"/>
      <c r="H7" s="61"/>
      <c r="I7" s="61"/>
      <c r="J7" s="61"/>
      <c r="K7" s="61"/>
      <c r="L7" s="61"/>
      <c r="M7" s="185"/>
      <c r="N7" s="185"/>
      <c r="O7" s="185"/>
      <c r="P7" s="185"/>
      <c r="Q7" s="185"/>
      <c r="R7" s="60"/>
      <c r="S7" s="36"/>
    </row>
    <row r="8" spans="1:19" ht="15.75" customHeight="1" x14ac:dyDescent="0.2">
      <c r="A8" s="58"/>
      <c r="B8" s="6"/>
      <c r="C8" s="60" t="str">
        <f>Form!C9</f>
        <v>Supplier:</v>
      </c>
      <c r="E8" s="213" t="str">
        <f>IF(Form!E9:G9&lt;&gt;"",Form!E9:G9,"")</f>
        <v/>
      </c>
      <c r="F8" s="214"/>
      <c r="G8" s="215"/>
      <c r="H8" s="60"/>
      <c r="I8" s="60" t="str">
        <f>Form!I9</f>
        <v>Business partner no:</v>
      </c>
      <c r="J8" s="60"/>
      <c r="K8" s="207" t="str">
        <f>IF(Form!K9:N9&lt;&gt;"",Form!K9:N9,"")</f>
        <v/>
      </c>
      <c r="L8" s="208"/>
      <c r="M8" s="208"/>
      <c r="N8" s="209"/>
      <c r="R8" s="60"/>
      <c r="S8" s="36"/>
    </row>
    <row r="9" spans="1:19" ht="15.75" customHeight="1" x14ac:dyDescent="0.2">
      <c r="A9" s="58"/>
      <c r="B9" s="6"/>
      <c r="E9" s="216"/>
      <c r="F9" s="217"/>
      <c r="G9" s="218"/>
      <c r="R9" s="60"/>
      <c r="S9" s="36"/>
    </row>
    <row r="10" spans="1:19" ht="15.75" customHeight="1" x14ac:dyDescent="0.2">
      <c r="A10" s="58"/>
      <c r="B10" s="6"/>
      <c r="L10" s="2" t="s">
        <v>2</v>
      </c>
      <c r="R10" s="60"/>
      <c r="S10" s="36"/>
    </row>
    <row r="11" spans="1:19" ht="15.75" customHeight="1" x14ac:dyDescent="0.2">
      <c r="A11" s="58"/>
      <c r="B11" s="6"/>
      <c r="C11" s="60" t="str">
        <f>Form!C12</f>
        <v>Product name:</v>
      </c>
      <c r="D11" s="6"/>
      <c r="E11" s="207" t="str">
        <f>IF(Form!E12:G12&lt;&gt;"",Form!E12:G12,"")</f>
        <v/>
      </c>
      <c r="F11" s="208"/>
      <c r="G11" s="209"/>
      <c r="H11" s="60"/>
      <c r="I11" s="60" t="str">
        <f>Form!I12</f>
        <v>DEUTZ part number:</v>
      </c>
      <c r="J11" s="60"/>
      <c r="K11" s="210" t="str">
        <f>IF(Form!K12:N12&lt;&gt;"",Form!K12:N12,"")</f>
        <v/>
      </c>
      <c r="L11" s="211"/>
      <c r="M11" s="211"/>
      <c r="N11" s="212"/>
      <c r="O11" s="60" t="s">
        <v>3</v>
      </c>
      <c r="P11" s="6"/>
      <c r="Q11" s="46" t="str">
        <f>IF(Form!Q12&lt;&gt;"",Form!Q12,"")</f>
        <v/>
      </c>
      <c r="R11" s="60"/>
      <c r="S11" s="36"/>
    </row>
    <row r="12" spans="1:19" ht="15.75" customHeight="1" x14ac:dyDescent="0.2">
      <c r="A12" s="58"/>
      <c r="B12" s="6"/>
      <c r="E12" s="96"/>
      <c r="F12" s="96"/>
      <c r="G12" s="96"/>
      <c r="P12" s="6"/>
      <c r="R12" s="60"/>
      <c r="S12" s="36"/>
    </row>
    <row r="13" spans="1:19" ht="15.75" customHeight="1" x14ac:dyDescent="0.2">
      <c r="A13" s="58"/>
      <c r="B13" s="6"/>
      <c r="C13" s="60" t="str">
        <f>Form!C12</f>
        <v>Product name:</v>
      </c>
      <c r="D13" s="6"/>
      <c r="E13" s="207" t="str">
        <f>IF(Form!E14:G14&lt;&gt;"",Form!E14:G14,"")</f>
        <v/>
      </c>
      <c r="F13" s="208"/>
      <c r="G13" s="209"/>
      <c r="H13" s="60"/>
      <c r="I13" s="60" t="str">
        <f>Form!I12</f>
        <v>DEUTZ part number:</v>
      </c>
      <c r="J13" s="60"/>
      <c r="K13" s="210" t="str">
        <f>IF(Form!K14:N14&lt;&gt;"",Form!K14:N14,"")</f>
        <v/>
      </c>
      <c r="L13" s="211"/>
      <c r="M13" s="211"/>
      <c r="N13" s="212"/>
      <c r="O13" s="60" t="s">
        <v>3</v>
      </c>
      <c r="P13" s="6"/>
      <c r="Q13" s="46" t="str">
        <f>IF(Form!Q14&lt;&gt;"",Form!Q14,"")</f>
        <v/>
      </c>
      <c r="R13" s="60"/>
      <c r="S13" s="36"/>
    </row>
    <row r="14" spans="1:19" ht="15.75" customHeight="1" x14ac:dyDescent="0.2">
      <c r="A14" s="58"/>
      <c r="B14" s="6"/>
      <c r="C14" s="60"/>
      <c r="D14" s="6"/>
      <c r="E14" s="62"/>
      <c r="F14" s="60"/>
      <c r="G14" s="97"/>
      <c r="H14" s="60"/>
      <c r="I14" s="60"/>
      <c r="J14" s="60"/>
      <c r="K14" s="60"/>
      <c r="L14" s="60"/>
      <c r="M14" s="62"/>
      <c r="N14" s="62"/>
      <c r="O14" s="60"/>
      <c r="P14" s="6"/>
      <c r="Q14" s="6"/>
      <c r="R14" s="60"/>
      <c r="S14" s="36"/>
    </row>
    <row r="15" spans="1:19" ht="15.75" customHeight="1" x14ac:dyDescent="0.2">
      <c r="A15" s="58"/>
      <c r="B15" s="6"/>
      <c r="C15" s="60" t="str">
        <f>Form!C12</f>
        <v>Product name:</v>
      </c>
      <c r="D15" s="6"/>
      <c r="E15" s="207" t="str">
        <f>IF(Form!E16:G16&lt;&gt;"",Form!E16:G16,"")</f>
        <v/>
      </c>
      <c r="F15" s="208"/>
      <c r="G15" s="209"/>
      <c r="H15" s="60"/>
      <c r="I15" s="60" t="str">
        <f>Form!I12</f>
        <v>DEUTZ part number:</v>
      </c>
      <c r="J15" s="60"/>
      <c r="K15" s="210" t="str">
        <f>IF(Form!K16:N16&lt;&gt;"",Form!K16:N16,"")</f>
        <v/>
      </c>
      <c r="L15" s="211"/>
      <c r="M15" s="211"/>
      <c r="N15" s="212"/>
      <c r="O15" s="60" t="s">
        <v>3</v>
      </c>
      <c r="P15" s="6"/>
      <c r="Q15" s="46" t="str">
        <f>IF(Form!Q16&lt;&gt;"",Form!Q16,"")</f>
        <v/>
      </c>
      <c r="R15" s="60"/>
      <c r="S15" s="36"/>
    </row>
    <row r="16" spans="1:19" ht="15.75" customHeight="1" x14ac:dyDescent="0.2">
      <c r="A16" s="58"/>
      <c r="B16" s="6"/>
      <c r="C16" s="6"/>
      <c r="D16" s="6"/>
      <c r="E16" s="60"/>
      <c r="F16" s="60"/>
      <c r="G16" s="60"/>
      <c r="H16" s="60"/>
      <c r="I16" s="60"/>
      <c r="J16" s="60"/>
      <c r="K16" s="60"/>
      <c r="L16" s="60"/>
      <c r="M16" s="60"/>
      <c r="N16" s="60"/>
      <c r="O16" s="6"/>
      <c r="P16" s="6"/>
      <c r="Q16" s="98"/>
      <c r="R16" s="60"/>
      <c r="S16" s="36"/>
    </row>
    <row r="17" spans="1:21" x14ac:dyDescent="0.2">
      <c r="A17" s="58"/>
      <c r="B17" s="6"/>
      <c r="C17" s="205" t="str">
        <f>IF(Form!T2="deutsch",Übersetzung!B49,Übersetzung!C49)</f>
        <v>Explanations/ comments to feasibility study</v>
      </c>
      <c r="D17" s="205"/>
      <c r="E17" s="205"/>
      <c r="F17" s="205"/>
      <c r="G17" s="205"/>
      <c r="H17" s="205"/>
      <c r="I17" s="205"/>
      <c r="J17" s="205"/>
      <c r="K17" s="205"/>
      <c r="L17" s="205"/>
      <c r="M17" s="205"/>
      <c r="N17" s="205"/>
      <c r="O17" s="205"/>
      <c r="P17" s="205"/>
      <c r="Q17" s="205"/>
      <c r="R17" s="5"/>
      <c r="S17" s="36"/>
    </row>
    <row r="18" spans="1:21" ht="14.25" customHeight="1" x14ac:dyDescent="0.2">
      <c r="A18" s="58"/>
      <c r="B18" s="70"/>
      <c r="C18" s="99" t="str">
        <f>Form!C20</f>
        <v>No.</v>
      </c>
      <c r="E18" s="70"/>
      <c r="F18" s="5"/>
      <c r="G18" s="5"/>
      <c r="H18" s="5"/>
      <c r="I18" s="5"/>
      <c r="J18" s="5"/>
      <c r="K18" s="5"/>
      <c r="L18" s="5"/>
      <c r="M18" s="5"/>
      <c r="N18" s="5"/>
      <c r="O18" s="100"/>
      <c r="P18" s="100"/>
      <c r="Q18" s="100"/>
      <c r="R18" s="5"/>
      <c r="S18" s="36"/>
    </row>
    <row r="19" spans="1:21" ht="9" customHeight="1" x14ac:dyDescent="0.2">
      <c r="A19" s="58"/>
      <c r="B19" s="70"/>
      <c r="C19" s="99"/>
      <c r="E19" s="70"/>
      <c r="F19" s="5"/>
      <c r="G19" s="5"/>
      <c r="H19" s="5"/>
      <c r="I19" s="5"/>
      <c r="J19" s="5"/>
      <c r="K19" s="5"/>
      <c r="L19" s="5"/>
      <c r="M19" s="5"/>
      <c r="N19" s="5"/>
      <c r="O19" s="100"/>
      <c r="P19" s="100"/>
      <c r="Q19" s="100"/>
      <c r="R19" s="5"/>
      <c r="S19" s="36"/>
    </row>
    <row r="20" spans="1:21" ht="50.25" customHeight="1" x14ac:dyDescent="0.2">
      <c r="A20" s="58"/>
      <c r="B20" s="6"/>
      <c r="C20" s="24" t="s">
        <v>5</v>
      </c>
      <c r="D20" s="206"/>
      <c r="E20" s="206"/>
      <c r="F20" s="206"/>
      <c r="G20" s="206"/>
      <c r="H20" s="206"/>
      <c r="I20" s="206"/>
      <c r="J20" s="206"/>
      <c r="K20" s="206"/>
      <c r="L20" s="206"/>
      <c r="M20" s="206"/>
      <c r="N20" s="17"/>
      <c r="O20" s="101"/>
      <c r="P20" s="102"/>
      <c r="Q20" s="101"/>
      <c r="S20" s="36"/>
      <c r="U20" s="25">
        <f>D20</f>
        <v>0</v>
      </c>
    </row>
    <row r="21" spans="1:21" ht="9" customHeight="1" x14ac:dyDescent="0.2">
      <c r="A21" s="58"/>
      <c r="B21" s="6"/>
      <c r="C21" s="80"/>
      <c r="D21" s="6"/>
      <c r="E21" s="5"/>
      <c r="F21" s="5"/>
      <c r="G21" s="5"/>
      <c r="H21" s="5"/>
      <c r="I21" s="5"/>
      <c r="J21" s="5"/>
      <c r="K21" s="5"/>
      <c r="L21" s="5"/>
      <c r="M21" s="5"/>
      <c r="N21" s="5"/>
      <c r="O21" s="101"/>
      <c r="P21" s="101"/>
      <c r="Q21" s="101"/>
      <c r="R21" s="5"/>
      <c r="S21" s="36"/>
    </row>
    <row r="22" spans="1:21" ht="52.5" customHeight="1" x14ac:dyDescent="0.2">
      <c r="A22" s="58"/>
      <c r="B22" s="6"/>
      <c r="C22" s="24" t="s">
        <v>6</v>
      </c>
      <c r="D22" s="203"/>
      <c r="E22" s="203"/>
      <c r="F22" s="203"/>
      <c r="G22" s="203"/>
      <c r="H22" s="203"/>
      <c r="I22" s="203"/>
      <c r="J22" s="203"/>
      <c r="K22" s="203"/>
      <c r="L22" s="203"/>
      <c r="M22" s="203"/>
      <c r="N22" s="17"/>
      <c r="O22" s="221" t="str">
        <f>IF(Form!T2="deutsch",Übersetzung!B50,Übersetzung!C50)</f>
        <v>Material change? 
=&gt; Material comparison</v>
      </c>
      <c r="P22" s="221"/>
      <c r="Q22" s="221"/>
      <c r="R22" s="221"/>
      <c r="S22" s="36"/>
      <c r="U22" s="25">
        <f>D22</f>
        <v>0</v>
      </c>
    </row>
    <row r="23" spans="1:21" ht="9" customHeight="1" x14ac:dyDescent="0.2">
      <c r="A23" s="58"/>
      <c r="B23" s="6"/>
      <c r="C23" s="80"/>
      <c r="D23" s="6"/>
      <c r="E23" s="5"/>
      <c r="F23" s="5"/>
      <c r="G23" s="5"/>
      <c r="H23" s="5"/>
      <c r="I23" s="5"/>
      <c r="J23" s="5"/>
      <c r="K23" s="5"/>
      <c r="L23" s="5"/>
      <c r="M23" s="5"/>
      <c r="N23" s="5"/>
      <c r="O23" s="101"/>
      <c r="P23" s="101"/>
      <c r="Q23" s="101"/>
      <c r="R23" s="5"/>
      <c r="S23" s="36"/>
    </row>
    <row r="24" spans="1:21" ht="52.5" customHeight="1" x14ac:dyDescent="0.2">
      <c r="A24" s="58"/>
      <c r="B24" s="6"/>
      <c r="C24" s="24" t="s">
        <v>7</v>
      </c>
      <c r="D24" s="203"/>
      <c r="E24" s="203"/>
      <c r="F24" s="203"/>
      <c r="G24" s="203"/>
      <c r="H24" s="203"/>
      <c r="I24" s="203"/>
      <c r="J24" s="203"/>
      <c r="K24" s="203"/>
      <c r="L24" s="203"/>
      <c r="M24" s="203"/>
      <c r="N24" s="17"/>
      <c r="O24" s="101"/>
      <c r="P24" s="102"/>
      <c r="Q24" s="101"/>
      <c r="S24" s="36"/>
      <c r="U24" s="25">
        <f>D24</f>
        <v>0</v>
      </c>
    </row>
    <row r="25" spans="1:21" ht="9" customHeight="1" x14ac:dyDescent="0.2">
      <c r="A25" s="58"/>
      <c r="B25" s="6"/>
      <c r="C25" s="80"/>
      <c r="D25" s="6"/>
      <c r="E25" s="5"/>
      <c r="F25" s="5"/>
      <c r="G25" s="5"/>
      <c r="H25" s="5"/>
      <c r="I25" s="5"/>
      <c r="J25" s="5"/>
      <c r="K25" s="5"/>
      <c r="L25" s="5"/>
      <c r="M25" s="5"/>
      <c r="N25" s="5"/>
      <c r="O25" s="101"/>
      <c r="P25" s="101"/>
      <c r="Q25" s="101"/>
      <c r="R25" s="5"/>
      <c r="S25" s="36"/>
    </row>
    <row r="26" spans="1:21" ht="52.15" customHeight="1" x14ac:dyDescent="0.2">
      <c r="A26" s="58"/>
      <c r="B26" s="6"/>
      <c r="C26" s="24" t="s">
        <v>8</v>
      </c>
      <c r="D26" s="203"/>
      <c r="E26" s="203"/>
      <c r="F26" s="203"/>
      <c r="G26" s="203"/>
      <c r="H26" s="203"/>
      <c r="I26" s="203"/>
      <c r="J26" s="203"/>
      <c r="K26" s="203"/>
      <c r="L26" s="203"/>
      <c r="M26" s="203"/>
      <c r="N26" s="17"/>
      <c r="O26" s="101"/>
      <c r="P26" s="102"/>
      <c r="Q26" s="101"/>
      <c r="S26" s="36"/>
      <c r="U26" s="25">
        <f>D26</f>
        <v>0</v>
      </c>
    </row>
    <row r="27" spans="1:21" ht="9" customHeight="1" x14ac:dyDescent="0.2">
      <c r="A27" s="58"/>
      <c r="B27" s="6"/>
      <c r="C27" s="80"/>
      <c r="D27" s="6"/>
      <c r="E27" s="5"/>
      <c r="F27" s="5"/>
      <c r="G27" s="5"/>
      <c r="H27" s="5"/>
      <c r="I27" s="5"/>
      <c r="J27" s="5"/>
      <c r="K27" s="5"/>
      <c r="L27" s="5"/>
      <c r="M27" s="5"/>
      <c r="N27" s="5"/>
      <c r="O27" s="101"/>
      <c r="P27" s="101"/>
      <c r="Q27" s="101"/>
      <c r="R27" s="5"/>
      <c r="S27" s="36"/>
    </row>
    <row r="28" spans="1:21" ht="52.5" customHeight="1" x14ac:dyDescent="0.2">
      <c r="A28" s="58"/>
      <c r="B28" s="6"/>
      <c r="C28" s="24" t="s">
        <v>9</v>
      </c>
      <c r="D28" s="203"/>
      <c r="E28" s="203"/>
      <c r="F28" s="203"/>
      <c r="G28" s="203"/>
      <c r="H28" s="203"/>
      <c r="I28" s="203"/>
      <c r="J28" s="203"/>
      <c r="K28" s="203"/>
      <c r="L28" s="203"/>
      <c r="M28" s="203"/>
      <c r="N28" s="17"/>
      <c r="O28" s="101"/>
      <c r="P28" s="102"/>
      <c r="Q28" s="101"/>
      <c r="S28" s="36"/>
      <c r="U28" s="25">
        <f>D28</f>
        <v>0</v>
      </c>
    </row>
    <row r="29" spans="1:21" ht="9" customHeight="1" x14ac:dyDescent="0.2">
      <c r="A29" s="58"/>
      <c r="B29" s="6"/>
      <c r="C29" s="80"/>
      <c r="D29" s="6"/>
      <c r="E29" s="5"/>
      <c r="F29" s="5"/>
      <c r="G29" s="5"/>
      <c r="H29" s="5"/>
      <c r="I29" s="5"/>
      <c r="J29" s="5"/>
      <c r="K29" s="5"/>
      <c r="L29" s="5"/>
      <c r="M29" s="5"/>
      <c r="N29" s="5"/>
      <c r="O29" s="101"/>
      <c r="P29" s="101"/>
      <c r="Q29" s="101"/>
      <c r="R29" s="5"/>
      <c r="S29" s="36"/>
    </row>
    <row r="30" spans="1:21" ht="52.5" customHeight="1" x14ac:dyDescent="0.2">
      <c r="A30" s="58"/>
      <c r="B30" s="6"/>
      <c r="C30" s="24" t="s">
        <v>10</v>
      </c>
      <c r="D30" s="203"/>
      <c r="E30" s="203"/>
      <c r="F30" s="203"/>
      <c r="G30" s="203"/>
      <c r="H30" s="203"/>
      <c r="I30" s="203"/>
      <c r="J30" s="203"/>
      <c r="K30" s="203"/>
      <c r="L30" s="203"/>
      <c r="M30" s="203"/>
      <c r="N30" s="17"/>
      <c r="O30" s="101"/>
      <c r="P30" s="102"/>
      <c r="Q30" s="101"/>
      <c r="S30" s="36"/>
      <c r="U30" s="25">
        <f>D30</f>
        <v>0</v>
      </c>
    </row>
    <row r="31" spans="1:21" ht="9" customHeight="1" x14ac:dyDescent="0.2">
      <c r="A31" s="58"/>
      <c r="B31" s="6"/>
      <c r="C31" s="80"/>
      <c r="D31" s="6"/>
      <c r="E31" s="5"/>
      <c r="F31" s="5"/>
      <c r="G31" s="5"/>
      <c r="H31" s="5"/>
      <c r="I31" s="5"/>
      <c r="J31" s="5"/>
      <c r="K31" s="5"/>
      <c r="L31" s="5"/>
      <c r="M31" s="5"/>
      <c r="N31" s="5"/>
      <c r="O31" s="101"/>
      <c r="P31" s="101"/>
      <c r="Q31" s="101"/>
      <c r="R31" s="5"/>
      <c r="S31" s="36"/>
    </row>
    <row r="32" spans="1:21" ht="52.5" customHeight="1" x14ac:dyDescent="0.2">
      <c r="A32" s="58"/>
      <c r="B32" s="6"/>
      <c r="C32" s="24" t="s">
        <v>11</v>
      </c>
      <c r="D32" s="203"/>
      <c r="E32" s="203"/>
      <c r="F32" s="203"/>
      <c r="G32" s="203"/>
      <c r="H32" s="203"/>
      <c r="I32" s="203"/>
      <c r="J32" s="203"/>
      <c r="K32" s="203"/>
      <c r="L32" s="203"/>
      <c r="M32" s="203"/>
      <c r="N32" s="17"/>
      <c r="O32" s="101"/>
      <c r="P32" s="102"/>
      <c r="Q32" s="101"/>
      <c r="R32" s="5"/>
      <c r="S32" s="36"/>
      <c r="U32" s="25">
        <f>D32</f>
        <v>0</v>
      </c>
    </row>
    <row r="33" spans="1:21" ht="9" customHeight="1" x14ac:dyDescent="0.2">
      <c r="A33" s="58"/>
      <c r="B33" s="6"/>
      <c r="C33" s="80"/>
      <c r="D33" s="6"/>
      <c r="E33" s="5"/>
      <c r="F33" s="5"/>
      <c r="G33" s="5"/>
      <c r="H33" s="5"/>
      <c r="I33" s="5"/>
      <c r="J33" s="5"/>
      <c r="K33" s="5"/>
      <c r="L33" s="5"/>
      <c r="M33" s="5"/>
      <c r="N33" s="5"/>
      <c r="O33" s="101"/>
      <c r="P33" s="101"/>
      <c r="Q33" s="101"/>
      <c r="R33" s="5"/>
      <c r="S33" s="36"/>
    </row>
    <row r="34" spans="1:21" ht="52.5" customHeight="1" x14ac:dyDescent="0.2">
      <c r="A34" s="58"/>
      <c r="B34" s="6"/>
      <c r="C34" s="24" t="s">
        <v>12</v>
      </c>
      <c r="D34" s="202"/>
      <c r="E34" s="202"/>
      <c r="F34" s="202"/>
      <c r="G34" s="202"/>
      <c r="H34" s="202"/>
      <c r="I34" s="202"/>
      <c r="J34" s="202"/>
      <c r="K34" s="202"/>
      <c r="L34" s="202"/>
      <c r="M34" s="202"/>
      <c r="N34" s="17"/>
      <c r="O34" s="101"/>
      <c r="P34" s="102"/>
      <c r="Q34" s="101"/>
      <c r="R34" s="5"/>
      <c r="S34" s="36"/>
      <c r="U34" s="25">
        <f>D34</f>
        <v>0</v>
      </c>
    </row>
    <row r="35" spans="1:21" ht="9" customHeight="1" x14ac:dyDescent="0.2">
      <c r="A35" s="58"/>
      <c r="B35" s="6"/>
      <c r="C35" s="80"/>
      <c r="D35" s="220"/>
      <c r="E35" s="220"/>
      <c r="F35" s="220"/>
      <c r="G35" s="220"/>
      <c r="H35" s="220"/>
      <c r="I35" s="220"/>
      <c r="J35" s="220"/>
      <c r="K35" s="220"/>
      <c r="L35" s="220"/>
      <c r="M35" s="220"/>
      <c r="N35" s="5"/>
      <c r="O35" s="101"/>
      <c r="P35" s="101"/>
      <c r="Q35" s="101"/>
      <c r="R35" s="5"/>
      <c r="S35" s="36"/>
    </row>
    <row r="36" spans="1:21" ht="52.5" customHeight="1" x14ac:dyDescent="0.2">
      <c r="A36" s="58"/>
      <c r="B36" s="6"/>
      <c r="C36" s="24" t="s">
        <v>13</v>
      </c>
      <c r="D36" s="202"/>
      <c r="E36" s="202"/>
      <c r="F36" s="202"/>
      <c r="G36" s="202"/>
      <c r="H36" s="202"/>
      <c r="I36" s="202"/>
      <c r="J36" s="202"/>
      <c r="K36" s="202"/>
      <c r="L36" s="202"/>
      <c r="M36" s="202"/>
      <c r="N36" s="17"/>
      <c r="O36" s="101"/>
      <c r="P36" s="102"/>
      <c r="Q36" s="101"/>
      <c r="R36" s="5"/>
      <c r="S36" s="36"/>
      <c r="U36" s="25">
        <f>D36</f>
        <v>0</v>
      </c>
    </row>
    <row r="37" spans="1:21" ht="9" customHeight="1" x14ac:dyDescent="0.2">
      <c r="A37" s="58"/>
      <c r="B37" s="6"/>
      <c r="C37" s="103"/>
      <c r="D37" s="6"/>
      <c r="E37" s="5"/>
      <c r="F37" s="5"/>
      <c r="G37" s="5"/>
      <c r="H37" s="5"/>
      <c r="I37" s="5"/>
      <c r="J37" s="5"/>
      <c r="K37" s="5"/>
      <c r="L37" s="5"/>
      <c r="M37" s="5"/>
      <c r="N37" s="5"/>
      <c r="O37" s="101"/>
      <c r="P37" s="101"/>
      <c r="Q37" s="101"/>
      <c r="R37" s="5"/>
      <c r="S37" s="36"/>
    </row>
    <row r="38" spans="1:21" ht="52.5" customHeight="1" x14ac:dyDescent="0.2">
      <c r="A38" s="58"/>
      <c r="B38" s="6"/>
      <c r="C38" s="24" t="s">
        <v>14</v>
      </c>
      <c r="D38" s="202"/>
      <c r="E38" s="202"/>
      <c r="F38" s="202"/>
      <c r="G38" s="202"/>
      <c r="H38" s="202"/>
      <c r="I38" s="202"/>
      <c r="J38" s="202"/>
      <c r="K38" s="202"/>
      <c r="L38" s="202"/>
      <c r="M38" s="202"/>
      <c r="N38" s="17"/>
      <c r="O38" s="101"/>
      <c r="P38" s="102"/>
      <c r="Q38" s="101"/>
      <c r="R38" s="5"/>
      <c r="S38" s="36"/>
      <c r="U38" s="25">
        <f>D38</f>
        <v>0</v>
      </c>
    </row>
    <row r="39" spans="1:21" ht="9" customHeight="1" x14ac:dyDescent="0.2">
      <c r="A39" s="58"/>
      <c r="B39" s="6"/>
      <c r="C39" s="103"/>
      <c r="D39" s="220"/>
      <c r="E39" s="220"/>
      <c r="F39" s="220"/>
      <c r="G39" s="220"/>
      <c r="H39" s="220"/>
      <c r="I39" s="220"/>
      <c r="J39" s="220"/>
      <c r="K39" s="220"/>
      <c r="L39" s="220"/>
      <c r="M39" s="220"/>
      <c r="N39" s="5"/>
      <c r="O39" s="101"/>
      <c r="P39" s="101"/>
      <c r="Q39" s="101"/>
      <c r="R39" s="5"/>
      <c r="S39" s="36"/>
    </row>
    <row r="40" spans="1:21" ht="52.5" customHeight="1" x14ac:dyDescent="0.2">
      <c r="A40" s="58"/>
      <c r="B40" s="6"/>
      <c r="C40" s="26" t="s">
        <v>15</v>
      </c>
      <c r="D40" s="199"/>
      <c r="E40" s="200"/>
      <c r="F40" s="200"/>
      <c r="G40" s="200"/>
      <c r="H40" s="200"/>
      <c r="I40" s="200"/>
      <c r="J40" s="200"/>
      <c r="K40" s="200"/>
      <c r="L40" s="200"/>
      <c r="M40" s="201"/>
      <c r="N40" s="27"/>
      <c r="O40" s="101"/>
      <c r="P40" s="102"/>
      <c r="Q40" s="101"/>
      <c r="R40" s="5"/>
      <c r="S40" s="36"/>
      <c r="U40" s="25">
        <f>D40</f>
        <v>0</v>
      </c>
    </row>
    <row r="41" spans="1:21" ht="9" customHeight="1" x14ac:dyDescent="0.2">
      <c r="A41" s="58"/>
      <c r="B41" s="6"/>
      <c r="C41" s="103"/>
      <c r="D41" s="220"/>
      <c r="E41" s="220"/>
      <c r="F41" s="220"/>
      <c r="G41" s="220"/>
      <c r="H41" s="220"/>
      <c r="I41" s="220"/>
      <c r="J41" s="220"/>
      <c r="K41" s="220"/>
      <c r="L41" s="220"/>
      <c r="M41" s="220"/>
      <c r="N41" s="5"/>
      <c r="O41" s="219"/>
      <c r="P41" s="219"/>
      <c r="Q41" s="219"/>
      <c r="R41" s="5"/>
      <c r="S41" s="36"/>
    </row>
    <row r="42" spans="1:21" ht="46.5" customHeight="1" x14ac:dyDescent="0.2">
      <c r="A42" s="58"/>
      <c r="C42" s="26" t="s">
        <v>16</v>
      </c>
      <c r="D42" s="199"/>
      <c r="E42" s="200"/>
      <c r="F42" s="200"/>
      <c r="G42" s="200"/>
      <c r="H42" s="200"/>
      <c r="I42" s="200"/>
      <c r="J42" s="200"/>
      <c r="K42" s="200"/>
      <c r="L42" s="200"/>
      <c r="M42" s="201"/>
      <c r="S42" s="36"/>
    </row>
    <row r="43" spans="1:21" x14ac:dyDescent="0.2">
      <c r="A43" s="58"/>
      <c r="C43" s="44"/>
      <c r="D43" s="44"/>
      <c r="E43" s="22"/>
      <c r="F43" s="22"/>
      <c r="G43" s="22"/>
      <c r="H43" s="22"/>
      <c r="I43" s="22"/>
      <c r="J43" s="22"/>
      <c r="K43" s="22"/>
      <c r="L43" s="22"/>
      <c r="M43" s="22"/>
      <c r="S43" s="36"/>
    </row>
    <row r="44" spans="1:21" ht="46.5" customHeight="1" x14ac:dyDescent="0.2">
      <c r="A44" s="58"/>
      <c r="C44" s="26" t="s">
        <v>17</v>
      </c>
      <c r="D44" s="199"/>
      <c r="E44" s="200"/>
      <c r="F44" s="200"/>
      <c r="G44" s="200"/>
      <c r="H44" s="200"/>
      <c r="I44" s="200"/>
      <c r="J44" s="200"/>
      <c r="K44" s="200"/>
      <c r="L44" s="200"/>
      <c r="M44" s="201"/>
      <c r="S44" s="36"/>
    </row>
    <row r="45" spans="1:21" x14ac:dyDescent="0.2">
      <c r="A45" s="58"/>
      <c r="C45" s="44"/>
      <c r="D45" s="44"/>
      <c r="E45" s="22"/>
      <c r="F45" s="22"/>
      <c r="G45" s="22"/>
      <c r="H45" s="22"/>
      <c r="I45" s="22"/>
      <c r="J45" s="22"/>
      <c r="K45" s="22"/>
      <c r="L45" s="22"/>
      <c r="M45" s="22"/>
      <c r="S45" s="36"/>
    </row>
    <row r="46" spans="1:21" ht="46.5" customHeight="1" x14ac:dyDescent="0.2">
      <c r="A46" s="58"/>
      <c r="C46" s="26" t="s">
        <v>18</v>
      </c>
      <c r="D46" s="199"/>
      <c r="E46" s="200"/>
      <c r="F46" s="200"/>
      <c r="G46" s="200"/>
      <c r="H46" s="200"/>
      <c r="I46" s="200"/>
      <c r="J46" s="200"/>
      <c r="K46" s="200"/>
      <c r="L46" s="200"/>
      <c r="M46" s="201"/>
      <c r="S46" s="36"/>
    </row>
    <row r="47" spans="1:21" x14ac:dyDescent="0.2">
      <c r="A47" s="58"/>
      <c r="S47" s="36"/>
    </row>
    <row r="48" spans="1:21" ht="46.5" customHeight="1" x14ac:dyDescent="0.2">
      <c r="A48" s="58"/>
      <c r="C48" s="26" t="s">
        <v>19</v>
      </c>
      <c r="D48" s="199"/>
      <c r="E48" s="200"/>
      <c r="F48" s="200"/>
      <c r="G48" s="200"/>
      <c r="H48" s="200"/>
      <c r="I48" s="200"/>
      <c r="J48" s="200"/>
      <c r="K48" s="200"/>
      <c r="L48" s="200"/>
      <c r="M48" s="201"/>
      <c r="S48" s="36"/>
    </row>
    <row r="49" spans="1:19" s="45" customFormat="1" ht="13.5" thickBot="1" x14ac:dyDescent="0.25">
      <c r="A49" s="93"/>
      <c r="B49" s="52"/>
      <c r="C49" s="52"/>
      <c r="D49" s="52"/>
      <c r="E49" s="51"/>
      <c r="F49" s="51"/>
      <c r="G49" s="51"/>
      <c r="H49" s="51"/>
      <c r="I49" s="51"/>
      <c r="J49" s="51"/>
      <c r="K49" s="51"/>
      <c r="L49" s="51"/>
      <c r="M49" s="51"/>
      <c r="N49" s="51"/>
      <c r="O49" s="52"/>
      <c r="P49" s="52"/>
      <c r="Q49" s="52"/>
      <c r="R49" s="51"/>
      <c r="S49" s="94"/>
    </row>
    <row r="50" spans="1:19" ht="46.5" customHeight="1" x14ac:dyDescent="0.2">
      <c r="A50" s="58"/>
      <c r="C50" s="26" t="s">
        <v>20</v>
      </c>
      <c r="D50" s="199"/>
      <c r="E50" s="200"/>
      <c r="F50" s="200"/>
      <c r="G50" s="200"/>
      <c r="H50" s="200"/>
      <c r="I50" s="200"/>
      <c r="J50" s="200"/>
      <c r="K50" s="200"/>
      <c r="L50" s="200"/>
      <c r="M50" s="201"/>
      <c r="S50" s="36"/>
    </row>
    <row r="51" spans="1:19" s="45" customFormat="1" ht="13.5" thickBot="1" x14ac:dyDescent="0.25">
      <c r="A51" s="93"/>
      <c r="B51" s="52"/>
      <c r="C51" s="52"/>
      <c r="D51" s="52"/>
      <c r="E51" s="51"/>
      <c r="F51" s="51"/>
      <c r="G51" s="51"/>
      <c r="H51" s="51"/>
      <c r="I51" s="51"/>
      <c r="J51" s="51"/>
      <c r="K51" s="51"/>
      <c r="L51" s="51"/>
      <c r="M51" s="51"/>
      <c r="N51" s="51"/>
      <c r="O51" s="52"/>
      <c r="P51" s="52"/>
      <c r="Q51" s="52"/>
      <c r="R51" s="51"/>
      <c r="S51" s="94"/>
    </row>
  </sheetData>
  <sheetProtection selectLockedCells="1"/>
  <mergeCells count="33">
    <mergeCell ref="D38:M38"/>
    <mergeCell ref="E8:G9"/>
    <mergeCell ref="D50:M50"/>
    <mergeCell ref="D22:M22"/>
    <mergeCell ref="O41:Q41"/>
    <mergeCell ref="D39:M39"/>
    <mergeCell ref="D41:M41"/>
    <mergeCell ref="D35:M35"/>
    <mergeCell ref="O22:R22"/>
    <mergeCell ref="D48:M48"/>
    <mergeCell ref="D44:M44"/>
    <mergeCell ref="D46:M46"/>
    <mergeCell ref="D42:M42"/>
    <mergeCell ref="D24:M24"/>
    <mergeCell ref="D26:M26"/>
    <mergeCell ref="D28:M28"/>
    <mergeCell ref="D30:M30"/>
    <mergeCell ref="D40:M40"/>
    <mergeCell ref="D34:M34"/>
    <mergeCell ref="D32:M32"/>
    <mergeCell ref="D36:M36"/>
    <mergeCell ref="A1:S2"/>
    <mergeCell ref="C7:D7"/>
    <mergeCell ref="M7:Q7"/>
    <mergeCell ref="C17:Q17"/>
    <mergeCell ref="D20:M20"/>
    <mergeCell ref="E11:G11"/>
    <mergeCell ref="E13:G13"/>
    <mergeCell ref="K8:N8"/>
    <mergeCell ref="K11:N11"/>
    <mergeCell ref="K13:N13"/>
    <mergeCell ref="K15:N15"/>
    <mergeCell ref="E15:G15"/>
  </mergeCells>
  <pageMargins left="0.70866141732283472" right="0.39370078740157483" top="0.78740157480314965" bottom="0.51181102362204722" header="0.31496062992125984" footer="0.31496062992125984"/>
  <pageSetup paperSize="9" scale="60" orientation="portrait" r:id="rId1"/>
  <headerFooter>
    <oddHeader>&amp;L&amp;6VQ-L008&amp;10
&amp;R&amp;6DEUTZ AG</oddHeader>
    <oddFooter>&amp;L&amp;6&amp;F&amp;R&amp;6Print: &amp;D</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751A-3A1A-47C9-8C08-1801D85A36E3}">
  <sheetPr>
    <tabColor rgb="FFFFFF00"/>
    <pageSetUpPr fitToPage="1"/>
  </sheetPr>
  <dimension ref="A1:WWA70"/>
  <sheetViews>
    <sheetView showGridLines="0" view="pageBreakPreview" zoomScaleNormal="100" zoomScaleSheetLayoutView="100" workbookViewId="0">
      <selection activeCell="F28" sqref="F28:G28"/>
    </sheetView>
  </sheetViews>
  <sheetFormatPr baseColWidth="10" defaultColWidth="0" defaultRowHeight="12.75" x14ac:dyDescent="0.2"/>
  <cols>
    <col min="1" max="1" width="0.85546875" style="2" customWidth="1"/>
    <col min="2" max="2" width="1.42578125" style="4" customWidth="1"/>
    <col min="3" max="3" width="4.7109375" style="4" customWidth="1"/>
    <col min="4" max="4" width="11.28515625" style="4" customWidth="1"/>
    <col min="5" max="5" width="8.7109375" style="2" customWidth="1"/>
    <col min="6" max="7" width="9.85546875" style="2" customWidth="1"/>
    <col min="8" max="9" width="9.5703125" style="2" customWidth="1"/>
    <col min="10" max="12" width="8.5703125" style="2" customWidth="1"/>
    <col min="13" max="13" width="8.7109375" style="2" customWidth="1"/>
    <col min="14" max="14" width="1.140625" style="2" customWidth="1"/>
    <col min="15" max="15" width="5.140625" style="4" customWidth="1"/>
    <col min="16" max="16" width="1.28515625" style="4" customWidth="1"/>
    <col min="17" max="17" width="5.140625" style="4" customWidth="1"/>
    <col min="18" max="18" width="1.28515625" style="2" customWidth="1"/>
    <col min="19" max="19" width="0.85546875" style="2" customWidth="1"/>
    <col min="20" max="20" width="0" hidden="1" customWidth="1"/>
    <col min="21" max="21" width="81.5703125" hidden="1" customWidth="1"/>
    <col min="22"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19" ht="30.75" customHeight="1" x14ac:dyDescent="0.2">
      <c r="A1" s="204" t="str">
        <f>IF(Form!T2="deutsch",Übersetzung!B51,Übersetzung!C51)</f>
        <v>VQ-L008 feasibility study
Material comparision</v>
      </c>
      <c r="B1" s="192"/>
      <c r="C1" s="192"/>
      <c r="D1" s="192"/>
      <c r="E1" s="192"/>
      <c r="F1" s="192"/>
      <c r="G1" s="192"/>
      <c r="H1" s="192"/>
      <c r="I1" s="192"/>
      <c r="J1" s="192"/>
      <c r="K1" s="192"/>
      <c r="L1" s="192"/>
      <c r="M1" s="192"/>
      <c r="N1" s="192"/>
      <c r="O1" s="192"/>
      <c r="P1" s="192"/>
      <c r="Q1" s="192"/>
      <c r="R1" s="192"/>
      <c r="S1" s="193"/>
    </row>
    <row r="2" spans="1:19" ht="27" customHeight="1" x14ac:dyDescent="0.2">
      <c r="A2" s="194"/>
      <c r="B2" s="195"/>
      <c r="C2" s="195"/>
      <c r="D2" s="195"/>
      <c r="E2" s="195"/>
      <c r="F2" s="195"/>
      <c r="G2" s="195"/>
      <c r="H2" s="195"/>
      <c r="I2" s="195"/>
      <c r="J2" s="195"/>
      <c r="K2" s="195"/>
      <c r="L2" s="195"/>
      <c r="M2" s="195"/>
      <c r="N2" s="195"/>
      <c r="O2" s="195"/>
      <c r="P2" s="195"/>
      <c r="Q2" s="195"/>
      <c r="R2" s="195"/>
      <c r="S2" s="196"/>
    </row>
    <row r="3" spans="1:19" s="23" customFormat="1" ht="6" customHeight="1" x14ac:dyDescent="0.2">
      <c r="A3" s="55"/>
      <c r="B3" s="56"/>
      <c r="C3" s="56"/>
      <c r="D3" s="56"/>
      <c r="E3" s="56"/>
      <c r="F3" s="56"/>
      <c r="G3" s="56"/>
      <c r="H3" s="56"/>
      <c r="I3" s="56"/>
      <c r="J3" s="56"/>
      <c r="K3" s="56"/>
      <c r="L3" s="56"/>
      <c r="M3" s="56"/>
      <c r="N3" s="56"/>
      <c r="O3" s="56"/>
      <c r="P3" s="56"/>
      <c r="Q3" s="56"/>
      <c r="R3" s="56"/>
      <c r="S3" s="95"/>
    </row>
    <row r="4" spans="1:19" ht="0.75" customHeight="1" x14ac:dyDescent="0.2">
      <c r="A4" s="57"/>
      <c r="B4" s="1"/>
      <c r="C4" s="1"/>
      <c r="D4" s="1"/>
      <c r="E4" s="1"/>
      <c r="F4" s="1"/>
      <c r="G4" s="1"/>
      <c r="H4" s="1"/>
      <c r="I4" s="1"/>
      <c r="J4" s="1"/>
      <c r="K4" s="1"/>
      <c r="L4" s="1"/>
      <c r="M4" s="1"/>
      <c r="N4" s="1"/>
      <c r="O4" s="1"/>
      <c r="P4" s="1"/>
      <c r="Q4" s="1"/>
      <c r="R4" s="1"/>
      <c r="S4" s="35"/>
    </row>
    <row r="5" spans="1:19" ht="4.5" customHeight="1" x14ac:dyDescent="0.2">
      <c r="A5" s="58"/>
      <c r="S5" s="36"/>
    </row>
    <row r="6" spans="1:19" ht="8.25" customHeight="1" x14ac:dyDescent="0.2">
      <c r="A6" s="58"/>
      <c r="B6" s="69"/>
      <c r="C6" s="69"/>
      <c r="D6" s="69"/>
      <c r="E6" s="69"/>
      <c r="F6" s="69"/>
      <c r="G6" s="69"/>
      <c r="H6" s="69"/>
      <c r="I6" s="69"/>
      <c r="J6" s="69"/>
      <c r="K6" s="69"/>
      <c r="L6" s="69"/>
      <c r="M6" s="69"/>
      <c r="N6" s="69"/>
      <c r="O6" s="69" t="s">
        <v>29</v>
      </c>
      <c r="P6" s="69"/>
      <c r="Q6" s="69"/>
      <c r="R6" s="69"/>
      <c r="S6" s="36"/>
    </row>
    <row r="7" spans="1:19" ht="15.75" customHeight="1" x14ac:dyDescent="0.2">
      <c r="A7" s="58"/>
      <c r="B7" s="6"/>
      <c r="C7" s="184"/>
      <c r="D7" s="184"/>
      <c r="E7" s="59"/>
      <c r="F7" s="60"/>
      <c r="G7" s="61"/>
      <c r="H7" s="61"/>
      <c r="I7" s="61"/>
      <c r="J7" s="61"/>
      <c r="K7" s="61"/>
      <c r="L7" s="61"/>
      <c r="M7" s="185"/>
      <c r="N7" s="185"/>
      <c r="O7" s="185"/>
      <c r="P7" s="185"/>
      <c r="Q7" s="185"/>
      <c r="R7" s="60"/>
      <c r="S7" s="36"/>
    </row>
    <row r="8" spans="1:19" ht="15.75" customHeight="1" x14ac:dyDescent="0.2">
      <c r="A8" s="58"/>
      <c r="B8" s="6"/>
      <c r="C8" s="60" t="str">
        <f>Form!C9</f>
        <v>Supplier:</v>
      </c>
      <c r="E8" s="213" t="str">
        <f>IF(Form!E9:G9&lt;&gt;"",Form!E9:G9,"")</f>
        <v/>
      </c>
      <c r="F8" s="214"/>
      <c r="G8" s="215"/>
      <c r="H8" s="60"/>
      <c r="I8" s="60" t="str">
        <f>Form!I9</f>
        <v>Business partner no:</v>
      </c>
      <c r="J8" s="60"/>
      <c r="K8" s="207" t="str">
        <f>IF(Form!K9:N9&lt;&gt;"",Form!K9:N9,"")</f>
        <v/>
      </c>
      <c r="L8" s="208"/>
      <c r="M8" s="208"/>
      <c r="N8" s="209"/>
      <c r="R8" s="60"/>
      <c r="S8" s="36"/>
    </row>
    <row r="9" spans="1:19" ht="15.75" customHeight="1" x14ac:dyDescent="0.2">
      <c r="A9" s="58"/>
      <c r="B9" s="6"/>
      <c r="E9" s="216"/>
      <c r="F9" s="217"/>
      <c r="G9" s="218"/>
      <c r="R9" s="60"/>
      <c r="S9" s="36"/>
    </row>
    <row r="10" spans="1:19" ht="15.75" customHeight="1" x14ac:dyDescent="0.2">
      <c r="A10" s="58"/>
      <c r="B10" s="6"/>
      <c r="L10" s="2" t="s">
        <v>2</v>
      </c>
      <c r="R10" s="60"/>
      <c r="S10" s="36"/>
    </row>
    <row r="11" spans="1:19" ht="15.75" customHeight="1" x14ac:dyDescent="0.2">
      <c r="A11" s="58"/>
      <c r="B11" s="6"/>
      <c r="C11" s="60" t="str">
        <f>Form!C12</f>
        <v>Product name:</v>
      </c>
      <c r="D11" s="6"/>
      <c r="E11" s="207" t="str">
        <f>IF(Form!E12:G12&lt;&gt;"",Form!E12:G12,"")</f>
        <v/>
      </c>
      <c r="F11" s="208"/>
      <c r="G11" s="209"/>
      <c r="H11" s="60"/>
      <c r="I11" s="60" t="str">
        <f>Form!I12</f>
        <v>DEUTZ part number:</v>
      </c>
      <c r="J11" s="60"/>
      <c r="K11" s="210" t="str">
        <f>IF(Form!K12:N12&lt;&gt;"",Form!K12:N12,"")</f>
        <v/>
      </c>
      <c r="L11" s="211"/>
      <c r="M11" s="211"/>
      <c r="N11" s="212"/>
      <c r="O11" s="60" t="s">
        <v>3</v>
      </c>
      <c r="P11" s="6"/>
      <c r="Q11" s="46" t="str">
        <f>IF(Form!Q12&lt;&gt;"",Form!Q12,"")</f>
        <v/>
      </c>
      <c r="R11" s="60"/>
      <c r="S11" s="36"/>
    </row>
    <row r="12" spans="1:19" ht="15.75" customHeight="1" x14ac:dyDescent="0.2">
      <c r="A12" s="58"/>
      <c r="B12" s="6"/>
      <c r="E12" s="96"/>
      <c r="F12" s="96"/>
      <c r="G12" s="96"/>
      <c r="P12" s="6"/>
      <c r="R12" s="60"/>
      <c r="S12" s="36"/>
    </row>
    <row r="13" spans="1:19" ht="15.75" customHeight="1" x14ac:dyDescent="0.2">
      <c r="A13" s="58"/>
      <c r="B13" s="6"/>
      <c r="C13" s="60" t="str">
        <f>Form!C12</f>
        <v>Product name:</v>
      </c>
      <c r="D13" s="6"/>
      <c r="E13" s="207" t="str">
        <f>IF(Form!E14:G14&lt;&gt;"",Form!E14:G14,"")</f>
        <v/>
      </c>
      <c r="F13" s="208"/>
      <c r="G13" s="209"/>
      <c r="H13" s="60"/>
      <c r="I13" s="60" t="str">
        <f>Form!I12</f>
        <v>DEUTZ part number:</v>
      </c>
      <c r="J13" s="60"/>
      <c r="K13" s="210" t="str">
        <f>IF(Form!K14:N14&lt;&gt;"",Form!K14:N14,"")</f>
        <v/>
      </c>
      <c r="L13" s="211"/>
      <c r="M13" s="211"/>
      <c r="N13" s="212"/>
      <c r="O13" s="60" t="s">
        <v>3</v>
      </c>
      <c r="P13" s="6"/>
      <c r="Q13" s="46" t="str">
        <f>IF(Form!Q14&lt;&gt;"",Form!Q14,"")</f>
        <v/>
      </c>
      <c r="R13" s="60"/>
      <c r="S13" s="36"/>
    </row>
    <row r="14" spans="1:19" ht="15.75" customHeight="1" x14ac:dyDescent="0.2">
      <c r="A14" s="58"/>
      <c r="B14" s="6"/>
      <c r="C14" s="60"/>
      <c r="D14" s="6"/>
      <c r="E14" s="62"/>
      <c r="F14" s="60"/>
      <c r="G14" s="97"/>
      <c r="H14" s="60"/>
      <c r="I14" s="60"/>
      <c r="J14" s="60"/>
      <c r="K14" s="60"/>
      <c r="L14" s="60"/>
      <c r="M14" s="62"/>
      <c r="N14" s="62"/>
      <c r="O14" s="60"/>
      <c r="P14" s="6"/>
      <c r="Q14" s="6"/>
      <c r="R14" s="60"/>
      <c r="S14" s="36"/>
    </row>
    <row r="15" spans="1:19" ht="15.75" customHeight="1" x14ac:dyDescent="0.2">
      <c r="A15" s="58"/>
      <c r="B15" s="6"/>
      <c r="C15" s="60" t="str">
        <f>Form!C12</f>
        <v>Product name:</v>
      </c>
      <c r="D15" s="6"/>
      <c r="E15" s="207" t="str">
        <f>IF(Form!E16:G16&lt;&gt;"",Form!E16:G16,"")</f>
        <v/>
      </c>
      <c r="F15" s="208"/>
      <c r="G15" s="209"/>
      <c r="H15" s="60"/>
      <c r="I15" s="60" t="str">
        <f>Form!I12</f>
        <v>DEUTZ part number:</v>
      </c>
      <c r="J15" s="60"/>
      <c r="K15" s="210" t="str">
        <f>IF(Form!K16:N16&lt;&gt;"",Form!K16:N16,"")</f>
        <v/>
      </c>
      <c r="L15" s="211"/>
      <c r="M15" s="211"/>
      <c r="N15" s="212"/>
      <c r="O15" s="60" t="s">
        <v>3</v>
      </c>
      <c r="P15" s="6"/>
      <c r="Q15" s="46" t="str">
        <f>IF(Form!Q16&lt;&gt;"",Form!Q16,"")</f>
        <v/>
      </c>
      <c r="R15" s="60"/>
      <c r="S15" s="36"/>
    </row>
    <row r="16" spans="1:19" ht="15.75" customHeight="1" x14ac:dyDescent="0.2">
      <c r="A16" s="58"/>
      <c r="B16" s="6"/>
      <c r="C16" s="6"/>
      <c r="D16" s="6"/>
      <c r="E16" s="60"/>
      <c r="F16" s="60"/>
      <c r="G16" s="60"/>
      <c r="H16" s="60"/>
      <c r="I16" s="60"/>
      <c r="J16" s="60"/>
      <c r="K16" s="60"/>
      <c r="L16" s="60"/>
      <c r="M16" s="60"/>
      <c r="N16" s="60"/>
      <c r="O16" s="6"/>
      <c r="P16" s="6"/>
      <c r="Q16" s="98"/>
      <c r="R16" s="60"/>
      <c r="S16" s="36"/>
    </row>
    <row r="17" spans="1:19" ht="12.75" customHeight="1" x14ac:dyDescent="0.2">
      <c r="A17" s="58"/>
      <c r="B17" s="6"/>
      <c r="C17" s="233" t="str">
        <f>IF(Form!T2="deutsch",Übersetzung!B52,Übersetzung!C52)</f>
        <v>If a different material is requested/ desired, a comparison of the chemical as well as mechanical characteristics must be provide (see below)</v>
      </c>
      <c r="D17" s="233"/>
      <c r="E17" s="233"/>
      <c r="F17" s="233"/>
      <c r="G17" s="233"/>
      <c r="H17" s="233"/>
      <c r="I17" s="233"/>
      <c r="J17" s="233"/>
      <c r="K17" s="233"/>
      <c r="L17" s="233"/>
      <c r="M17" s="233"/>
      <c r="N17" s="233"/>
      <c r="O17" s="233"/>
      <c r="P17" s="233"/>
      <c r="Q17" s="233"/>
      <c r="R17" s="5"/>
      <c r="S17" s="36"/>
    </row>
    <row r="18" spans="1:19" ht="14.25" customHeight="1" x14ac:dyDescent="0.2">
      <c r="A18" s="58"/>
      <c r="B18" s="70"/>
      <c r="C18" s="233"/>
      <c r="D18" s="233"/>
      <c r="E18" s="233"/>
      <c r="F18" s="233"/>
      <c r="G18" s="233"/>
      <c r="H18" s="233"/>
      <c r="I18" s="233"/>
      <c r="J18" s="233"/>
      <c r="K18" s="233"/>
      <c r="L18" s="233"/>
      <c r="M18" s="233"/>
      <c r="N18" s="233"/>
      <c r="O18" s="233"/>
      <c r="P18" s="233"/>
      <c r="Q18" s="233"/>
      <c r="R18" s="5"/>
      <c r="S18" s="36"/>
    </row>
    <row r="19" spans="1:19" ht="12.75" customHeight="1" x14ac:dyDescent="0.2">
      <c r="A19" s="58"/>
      <c r="B19" s="70"/>
      <c r="C19" s="99"/>
      <c r="E19" s="70"/>
      <c r="F19" s="5"/>
      <c r="G19" s="5"/>
      <c r="H19" s="5"/>
      <c r="I19" s="5"/>
      <c r="J19" s="5"/>
      <c r="K19" s="5"/>
      <c r="L19" s="5"/>
      <c r="M19" s="5"/>
      <c r="N19" s="5"/>
      <c r="O19" s="100"/>
      <c r="P19" s="100"/>
      <c r="Q19" s="100"/>
      <c r="R19" s="5"/>
      <c r="S19" s="36"/>
    </row>
    <row r="20" spans="1:19" x14ac:dyDescent="0.2">
      <c r="A20" s="58"/>
      <c r="B20" s="70"/>
      <c r="C20" s="99"/>
      <c r="E20" s="70"/>
      <c r="F20" s="234" t="str">
        <f>IF(Form!T2="deutsch",Übersetzung!B62,Übersetzung!C62)</f>
        <v>requested by DEUTZ</v>
      </c>
      <c r="G20" s="234"/>
      <c r="H20" s="5"/>
      <c r="I20" s="236" t="str">
        <f>IF(Form!T2="deutsch",Übersetzung!B63,Übersetzung!C63)</f>
        <v>proposed</v>
      </c>
      <c r="J20" s="236"/>
      <c r="K20" s="236"/>
      <c r="M20" s="5"/>
      <c r="N20" s="5"/>
      <c r="O20" s="100"/>
      <c r="P20" s="100"/>
      <c r="Q20" s="100"/>
      <c r="R20" s="5"/>
      <c r="S20" s="36"/>
    </row>
    <row r="21" spans="1:19" x14ac:dyDescent="0.2">
      <c r="A21" s="58"/>
      <c r="B21" s="70"/>
      <c r="C21" s="99"/>
      <c r="E21" s="70"/>
      <c r="F21" s="235"/>
      <c r="G21" s="235"/>
      <c r="H21" s="5"/>
      <c r="I21" s="237"/>
      <c r="J21" s="237"/>
      <c r="K21" s="237"/>
      <c r="M21" s="5"/>
      <c r="N21" s="5"/>
      <c r="O21" s="100"/>
      <c r="P21" s="100"/>
      <c r="Q21" s="100"/>
      <c r="R21" s="5"/>
      <c r="S21" s="36"/>
    </row>
    <row r="22" spans="1:19" ht="26.25" customHeight="1" x14ac:dyDescent="0.2">
      <c r="A22" s="58"/>
      <c r="B22" s="70"/>
      <c r="C22" s="176" t="str">
        <f>IF(Form!T2="deutsch",Übersetzung!B54,Übersetzung!C54)</f>
        <v>Material</v>
      </c>
      <c r="D22" s="176"/>
      <c r="E22" s="228"/>
      <c r="F22" s="223"/>
      <c r="G22" s="225"/>
      <c r="H22" s="5"/>
      <c r="I22" s="223"/>
      <c r="J22" s="224"/>
      <c r="K22" s="225"/>
      <c r="M22" s="5"/>
      <c r="N22" s="5"/>
      <c r="O22" s="100"/>
      <c r="P22" s="100"/>
      <c r="Q22" s="100"/>
      <c r="R22" s="5"/>
      <c r="S22" s="36"/>
    </row>
    <row r="23" spans="1:19" ht="26.25" customHeight="1" x14ac:dyDescent="0.2">
      <c r="A23" s="58"/>
      <c r="B23" s="70"/>
      <c r="C23" s="226" t="str">
        <f>IF(Form!T2="deutsch",Übersetzung!B55,Übersetzung!C55) &amp; CHAR(10) &amp; IF(Form!T2="deutsch",Übersetzung!B56,Übersetzung!C56)</f>
        <v>according/
corresponding standard</v>
      </c>
      <c r="D23" s="226"/>
      <c r="E23" s="227"/>
      <c r="F23" s="223"/>
      <c r="G23" s="225"/>
      <c r="H23" s="5"/>
      <c r="I23" s="223"/>
      <c r="J23" s="224"/>
      <c r="K23" s="225"/>
      <c r="M23" s="5"/>
      <c r="N23" s="5"/>
      <c r="O23" s="100"/>
      <c r="P23" s="100"/>
      <c r="Q23" s="100"/>
      <c r="R23" s="5"/>
      <c r="S23" s="36"/>
    </row>
    <row r="24" spans="1:19" ht="12.75" customHeight="1" x14ac:dyDescent="0.2">
      <c r="A24" s="58"/>
      <c r="B24" s="70"/>
      <c r="C24" s="49"/>
      <c r="E24" s="70"/>
      <c r="F24" s="5"/>
      <c r="G24" s="5"/>
      <c r="H24" s="5"/>
      <c r="I24" s="5"/>
      <c r="J24" s="5"/>
      <c r="K24" s="5"/>
      <c r="L24" s="5"/>
      <c r="M24" s="5"/>
      <c r="N24" s="5"/>
      <c r="O24" s="100"/>
      <c r="P24" s="100"/>
      <c r="Q24" s="100"/>
      <c r="R24" s="5"/>
      <c r="S24" s="36"/>
    </row>
    <row r="25" spans="1:19" ht="12.75" customHeight="1" x14ac:dyDescent="0.2">
      <c r="A25" s="58"/>
      <c r="B25" s="6"/>
      <c r="C25" s="80"/>
      <c r="D25" s="6"/>
      <c r="E25" s="5"/>
      <c r="F25" s="5"/>
      <c r="G25" s="5"/>
      <c r="H25" s="5"/>
      <c r="I25" s="5"/>
      <c r="J25" s="5"/>
      <c r="K25" s="5"/>
      <c r="L25" s="5"/>
      <c r="M25" s="5"/>
      <c r="N25" s="5"/>
      <c r="O25" s="101"/>
      <c r="P25" s="101"/>
      <c r="Q25" s="101"/>
      <c r="R25" s="5"/>
      <c r="S25" s="36"/>
    </row>
    <row r="26" spans="1:19" ht="12.75" customHeight="1" x14ac:dyDescent="0.2">
      <c r="A26" s="58"/>
      <c r="C26" s="105" t="str">
        <f>IF(Form!T2="deutsch",Übersetzung!B57,Übersetzung!C57)</f>
        <v>Chemical composition/ characteristics</v>
      </c>
      <c r="S26" s="36"/>
    </row>
    <row r="27" spans="1:19" x14ac:dyDescent="0.2">
      <c r="A27" s="58"/>
      <c r="S27" s="36"/>
    </row>
    <row r="28" spans="1:19" x14ac:dyDescent="0.2">
      <c r="A28" s="58"/>
      <c r="E28"/>
      <c r="F28" s="230" t="str">
        <f>IF(Form!T2="deutsch",Übersetzung!B62,Übersetzung!C62)</f>
        <v>requested by DEUTZ</v>
      </c>
      <c r="G28" s="230"/>
      <c r="I28" s="229" t="str">
        <f>IF(Form!T2="deutsch",Übersetzung!B63,Übersetzung!C63)</f>
        <v>proposed</v>
      </c>
      <c r="J28" s="229"/>
      <c r="K28" s="229"/>
      <c r="S28" s="36"/>
    </row>
    <row r="29" spans="1:19" x14ac:dyDescent="0.2">
      <c r="A29" s="58"/>
      <c r="D29" s="106" t="str">
        <f>IF(Form!T2="deutsch",Übersetzung!B58,Übersetzung!C58)</f>
        <v>Substance</v>
      </c>
      <c r="E29"/>
      <c r="F29" s="107" t="str">
        <f>IF(Form!T2="deutsch",Übersetzung!B59,Übersetzung!C59)</f>
        <v>Min.</v>
      </c>
      <c r="G29" s="107" t="str">
        <f>IF(Form!T2="deutsch",Übersetzung!B60,Übersetzung!C60)</f>
        <v>Max.</v>
      </c>
      <c r="I29" s="108" t="str">
        <f>IF(Form!T2="deutsch",Übersetzung!B59,Übersetzung!C59)</f>
        <v>Min.</v>
      </c>
      <c r="J29" s="108" t="str">
        <f>IF(Form!T2="deutsch",Übersetzung!B60,Übersetzung!C60)</f>
        <v>Max.</v>
      </c>
      <c r="K29" s="104" t="str">
        <f>IF(Form!T2="deutsch",Übersetzung!B61,Übersetzung!C61)</f>
        <v>Actual</v>
      </c>
      <c r="S29" s="36"/>
    </row>
    <row r="30" spans="1:19" x14ac:dyDescent="0.2">
      <c r="A30" s="58"/>
      <c r="D30" s="50" t="s">
        <v>35</v>
      </c>
      <c r="E30"/>
      <c r="F30" s="47"/>
      <c r="G30" s="47"/>
      <c r="I30" s="47"/>
      <c r="J30" s="47"/>
      <c r="K30" s="47"/>
      <c r="S30" s="36"/>
    </row>
    <row r="31" spans="1:19" x14ac:dyDescent="0.2">
      <c r="A31" s="58"/>
      <c r="D31" s="50" t="s">
        <v>36</v>
      </c>
      <c r="E31"/>
      <c r="F31" s="47"/>
      <c r="G31" s="47"/>
      <c r="I31" s="47"/>
      <c r="J31" s="47"/>
      <c r="K31" s="47"/>
      <c r="S31" s="36"/>
    </row>
    <row r="32" spans="1:19" x14ac:dyDescent="0.2">
      <c r="A32" s="58"/>
      <c r="D32" s="50" t="s">
        <v>37</v>
      </c>
      <c r="E32"/>
      <c r="F32" s="47"/>
      <c r="G32" s="47"/>
      <c r="I32" s="47"/>
      <c r="J32" s="47"/>
      <c r="K32" s="47"/>
      <c r="S32" s="36"/>
    </row>
    <row r="33" spans="1:19" x14ac:dyDescent="0.2">
      <c r="A33" s="58"/>
      <c r="D33" s="50" t="s">
        <v>38</v>
      </c>
      <c r="E33"/>
      <c r="F33" s="47"/>
      <c r="G33" s="47"/>
      <c r="I33" s="47"/>
      <c r="J33" s="47"/>
      <c r="K33" s="47"/>
      <c r="S33" s="36"/>
    </row>
    <row r="34" spans="1:19" x14ac:dyDescent="0.2">
      <c r="A34" s="58"/>
      <c r="D34" s="50" t="s">
        <v>36</v>
      </c>
      <c r="E34"/>
      <c r="F34" s="47"/>
      <c r="G34" s="47"/>
      <c r="I34" s="47"/>
      <c r="J34" s="47"/>
      <c r="K34" s="47"/>
      <c r="S34" s="36"/>
    </row>
    <row r="35" spans="1:19" x14ac:dyDescent="0.2">
      <c r="A35" s="58"/>
      <c r="D35" s="50" t="s">
        <v>39</v>
      </c>
      <c r="E35"/>
      <c r="F35" s="47"/>
      <c r="G35" s="47"/>
      <c r="I35" s="47"/>
      <c r="J35" s="47"/>
      <c r="K35" s="47"/>
      <c r="S35" s="36"/>
    </row>
    <row r="36" spans="1:19" x14ac:dyDescent="0.2">
      <c r="A36" s="58"/>
      <c r="D36" s="50" t="s">
        <v>40</v>
      </c>
      <c r="E36"/>
      <c r="F36" s="47"/>
      <c r="G36" s="47"/>
      <c r="I36" s="47"/>
      <c r="J36" s="47"/>
      <c r="K36" s="47"/>
      <c r="S36" s="36"/>
    </row>
    <row r="37" spans="1:19" x14ac:dyDescent="0.2">
      <c r="A37" s="58"/>
      <c r="D37" s="50" t="s">
        <v>41</v>
      </c>
      <c r="E37"/>
      <c r="F37" s="47"/>
      <c r="G37" s="47"/>
      <c r="I37" s="47"/>
      <c r="J37" s="47"/>
      <c r="K37" s="47"/>
      <c r="S37" s="36"/>
    </row>
    <row r="38" spans="1:19" x14ac:dyDescent="0.2">
      <c r="A38" s="58"/>
      <c r="D38" s="50" t="s">
        <v>42</v>
      </c>
      <c r="E38"/>
      <c r="F38" s="47"/>
      <c r="G38" s="47"/>
      <c r="I38" s="47"/>
      <c r="J38" s="47"/>
      <c r="K38" s="47"/>
      <c r="S38" s="36"/>
    </row>
    <row r="39" spans="1:19" x14ac:dyDescent="0.2">
      <c r="A39" s="58"/>
      <c r="D39" s="50" t="s">
        <v>43</v>
      </c>
      <c r="E39"/>
      <c r="F39" s="47"/>
      <c r="G39" s="47"/>
      <c r="I39" s="47"/>
      <c r="J39" s="47"/>
      <c r="K39" s="47"/>
      <c r="S39" s="36"/>
    </row>
    <row r="40" spans="1:19" x14ac:dyDescent="0.2">
      <c r="A40" s="58"/>
      <c r="D40" s="50" t="s">
        <v>44</v>
      </c>
      <c r="E40"/>
      <c r="F40" s="47"/>
      <c r="G40" s="47"/>
      <c r="I40" s="47"/>
      <c r="J40" s="47"/>
      <c r="K40" s="47"/>
      <c r="S40" s="36"/>
    </row>
    <row r="41" spans="1:19" x14ac:dyDescent="0.2">
      <c r="A41" s="58"/>
      <c r="D41" s="50" t="s">
        <v>45</v>
      </c>
      <c r="E41"/>
      <c r="F41" s="47"/>
      <c r="G41" s="47"/>
      <c r="I41" s="47"/>
      <c r="J41" s="47"/>
      <c r="K41" s="47"/>
      <c r="S41" s="36"/>
    </row>
    <row r="42" spans="1:19" x14ac:dyDescent="0.2">
      <c r="A42" s="58"/>
      <c r="D42" s="50" t="s">
        <v>46</v>
      </c>
      <c r="E42"/>
      <c r="F42" s="47"/>
      <c r="G42" s="47"/>
      <c r="I42" s="47"/>
      <c r="J42" s="47"/>
      <c r="K42" s="47"/>
      <c r="S42" s="36"/>
    </row>
    <row r="43" spans="1:19" x14ac:dyDescent="0.2">
      <c r="A43" s="58"/>
      <c r="D43" s="50" t="s">
        <v>47</v>
      </c>
      <c r="E43"/>
      <c r="F43" s="47"/>
      <c r="G43" s="47"/>
      <c r="I43" s="47"/>
      <c r="J43" s="47"/>
      <c r="K43" s="47"/>
      <c r="S43" s="36"/>
    </row>
    <row r="44" spans="1:19" x14ac:dyDescent="0.2">
      <c r="A44" s="58"/>
      <c r="D44" s="50" t="s">
        <v>48</v>
      </c>
      <c r="E44"/>
      <c r="F44" s="47"/>
      <c r="G44" s="47"/>
      <c r="I44" s="47"/>
      <c r="J44" s="47"/>
      <c r="K44" s="47"/>
      <c r="S44" s="36"/>
    </row>
    <row r="45" spans="1:19" x14ac:dyDescent="0.2">
      <c r="A45" s="58"/>
      <c r="D45" s="50" t="s">
        <v>49</v>
      </c>
      <c r="E45"/>
      <c r="F45" s="47"/>
      <c r="G45" s="47"/>
      <c r="I45" s="47"/>
      <c r="J45" s="47"/>
      <c r="K45" s="47"/>
      <c r="S45" s="36"/>
    </row>
    <row r="46" spans="1:19" x14ac:dyDescent="0.2">
      <c r="A46" s="58"/>
      <c r="D46" s="50" t="s">
        <v>50</v>
      </c>
      <c r="E46"/>
      <c r="F46" s="47"/>
      <c r="G46" s="47"/>
      <c r="I46" s="47"/>
      <c r="J46" s="47"/>
      <c r="K46" s="47"/>
      <c r="S46" s="36"/>
    </row>
    <row r="47" spans="1:19" x14ac:dyDescent="0.2">
      <c r="A47" s="58"/>
      <c r="D47" s="50" t="s">
        <v>51</v>
      </c>
      <c r="E47"/>
      <c r="F47" s="47"/>
      <c r="G47" s="47"/>
      <c r="I47" s="47"/>
      <c r="J47" s="47"/>
      <c r="K47" s="47"/>
      <c r="S47" s="36"/>
    </row>
    <row r="48" spans="1:19" x14ac:dyDescent="0.2">
      <c r="A48" s="58"/>
      <c r="D48" s="50" t="s">
        <v>52</v>
      </c>
      <c r="E48"/>
      <c r="F48" s="47"/>
      <c r="G48" s="47"/>
      <c r="I48" s="47"/>
      <c r="J48" s="47"/>
      <c r="K48" s="47"/>
      <c r="S48" s="36"/>
    </row>
    <row r="49" spans="1:19" x14ac:dyDescent="0.2">
      <c r="A49" s="58"/>
      <c r="D49" s="50" t="s">
        <v>52</v>
      </c>
      <c r="E49"/>
      <c r="F49" s="47"/>
      <c r="G49" s="47"/>
      <c r="I49" s="47"/>
      <c r="J49" s="47"/>
      <c r="K49" s="47"/>
      <c r="S49" s="36"/>
    </row>
    <row r="50" spans="1:19" x14ac:dyDescent="0.2">
      <c r="A50" s="58"/>
      <c r="D50" s="50" t="s">
        <v>52</v>
      </c>
      <c r="E50"/>
      <c r="F50" s="47"/>
      <c r="G50" s="47"/>
      <c r="I50" s="47"/>
      <c r="J50" s="47"/>
      <c r="K50" s="47"/>
      <c r="S50" s="36"/>
    </row>
    <row r="51" spans="1:19" x14ac:dyDescent="0.2">
      <c r="A51" s="58"/>
      <c r="D51" s="50" t="s">
        <v>52</v>
      </c>
      <c r="E51"/>
      <c r="F51" s="47"/>
      <c r="G51" s="47"/>
      <c r="I51" s="47"/>
      <c r="J51" s="47"/>
      <c r="K51" s="47"/>
      <c r="S51" s="36"/>
    </row>
    <row r="52" spans="1:19" x14ac:dyDescent="0.2">
      <c r="A52" s="58"/>
      <c r="D52" s="109"/>
      <c r="E52"/>
      <c r="S52" s="36"/>
    </row>
    <row r="53" spans="1:19" x14ac:dyDescent="0.2">
      <c r="A53" s="58"/>
      <c r="C53" s="105" t="str">
        <f>IF(Form!T2="deutsch",Übersetzung!B65,Übersetzung!C65)</f>
        <v>Mechanical characteristics</v>
      </c>
      <c r="S53" s="36"/>
    </row>
    <row r="54" spans="1:19" x14ac:dyDescent="0.2">
      <c r="A54" s="58"/>
      <c r="C54" s="105"/>
      <c r="S54" s="36"/>
    </row>
    <row r="55" spans="1:19" x14ac:dyDescent="0.2">
      <c r="A55" s="58"/>
      <c r="C55"/>
      <c r="H55" s="222" t="str">
        <f>IF(Form!T2="deutsch",Übersetzung!B62,Übersetzung!C62)</f>
        <v>requested by DEUTZ</v>
      </c>
      <c r="I55" s="222"/>
      <c r="K55" s="229" t="str">
        <f>IF(Form!T2="deutsch",Übersetzung!B63,Übersetzung!C63)</f>
        <v>proposed</v>
      </c>
      <c r="L55" s="229"/>
      <c r="M55" s="229"/>
      <c r="S55" s="36"/>
    </row>
    <row r="56" spans="1:19" x14ac:dyDescent="0.2">
      <c r="A56" s="58"/>
      <c r="G56" s="2" t="str">
        <f>IF(Form!T2="deutsch",Übersetzung!B71,Übersetzung!C71)</f>
        <v>dimension</v>
      </c>
      <c r="H56" s="107" t="str">
        <f>IF(Form!T2="deutsch",Übersetzung!B59,Übersetzung!C59)</f>
        <v>Min.</v>
      </c>
      <c r="I56" s="107" t="str">
        <f>IF(Form!T2="deutsch",Übersetzung!B60,Übersetzung!C60)</f>
        <v>Max.</v>
      </c>
      <c r="K56" s="108" t="str">
        <f>IF(Form!T2="deutsch",Übersetzung!B59,Übersetzung!C59)</f>
        <v>Min.</v>
      </c>
      <c r="L56" s="108" t="str">
        <f>IF(Form!T2="deutsch",Übersetzung!B60,Übersetzung!C60)</f>
        <v>Max.</v>
      </c>
      <c r="M56" s="108" t="str">
        <f>IF(Form!T2="deutsch",Übersetzung!B61,Übersetzung!C61)</f>
        <v>Actual</v>
      </c>
      <c r="S56" s="36"/>
    </row>
    <row r="57" spans="1:19" x14ac:dyDescent="0.2">
      <c r="A57" s="58"/>
      <c r="D57" s="231" t="str">
        <f>IF(Form!T2="deutsch",Übersetzung!B66,Übersetzung!C66)</f>
        <v>Tensile strength</v>
      </c>
      <c r="E57" s="232"/>
      <c r="F57" s="48"/>
      <c r="G57" s="47"/>
      <c r="H57" s="47"/>
      <c r="I57" s="47"/>
      <c r="K57" s="47"/>
      <c r="L57" s="47"/>
      <c r="M57" s="47"/>
      <c r="S57" s="36"/>
    </row>
    <row r="58" spans="1:19" x14ac:dyDescent="0.2">
      <c r="A58" s="58"/>
      <c r="D58" s="231" t="str">
        <f>IF(Form!T2="deutsch",Übersetzung!B67,Übersetzung!C67)</f>
        <v>Yield strength</v>
      </c>
      <c r="E58" s="232"/>
      <c r="F58" s="48"/>
      <c r="G58" s="47"/>
      <c r="H58" s="47"/>
      <c r="I58" s="47"/>
      <c r="K58" s="47"/>
      <c r="L58" s="47"/>
      <c r="M58" s="47"/>
      <c r="S58" s="36"/>
    </row>
    <row r="59" spans="1:19" x14ac:dyDescent="0.2">
      <c r="A59" s="58"/>
      <c r="D59" s="231" t="str">
        <f>IF(Form!T2="deutsch",Übersetzung!B68,Übersetzung!C68)</f>
        <v>Yield point</v>
      </c>
      <c r="E59" s="232"/>
      <c r="F59" s="48"/>
      <c r="G59" s="47"/>
      <c r="H59" s="47"/>
      <c r="I59" s="47"/>
      <c r="K59" s="47"/>
      <c r="L59" s="47"/>
      <c r="M59" s="47"/>
      <c r="S59" s="36"/>
    </row>
    <row r="60" spans="1:19" x14ac:dyDescent="0.2">
      <c r="A60" s="58"/>
      <c r="D60" s="231" t="str">
        <f>IF(Form!T2="deutsch",Übersetzung!B69,Übersetzung!C69)</f>
        <v>Elongation at break</v>
      </c>
      <c r="E60" s="232"/>
      <c r="F60" s="48"/>
      <c r="G60" s="47"/>
      <c r="H60" s="47"/>
      <c r="I60" s="47"/>
      <c r="K60" s="47"/>
      <c r="L60" s="47"/>
      <c r="M60" s="47"/>
      <c r="S60" s="36"/>
    </row>
    <row r="61" spans="1:19" x14ac:dyDescent="0.2">
      <c r="A61" s="58"/>
      <c r="D61" s="231" t="str">
        <f>IF(Form!T2="deutsch",Übersetzung!B70,Übersetzung!C70)</f>
        <v>Hardness</v>
      </c>
      <c r="E61" s="232"/>
      <c r="F61" s="48"/>
      <c r="G61" s="47"/>
      <c r="H61" s="47"/>
      <c r="I61" s="47"/>
      <c r="K61" s="47"/>
      <c r="L61" s="47"/>
      <c r="M61" s="47"/>
      <c r="S61" s="36"/>
    </row>
    <row r="62" spans="1:19" x14ac:dyDescent="0.2">
      <c r="A62" s="58"/>
      <c r="D62" s="231"/>
      <c r="E62" s="232"/>
      <c r="F62" s="48"/>
      <c r="G62" s="47"/>
      <c r="H62" s="47"/>
      <c r="I62" s="47"/>
      <c r="K62" s="47"/>
      <c r="L62" s="47"/>
      <c r="M62" s="47"/>
      <c r="S62" s="36"/>
    </row>
    <row r="63" spans="1:19" x14ac:dyDescent="0.2">
      <c r="A63" s="58"/>
      <c r="D63" s="231"/>
      <c r="E63" s="232"/>
      <c r="F63" s="48"/>
      <c r="G63" s="47"/>
      <c r="H63" s="47"/>
      <c r="I63" s="47"/>
      <c r="K63" s="47"/>
      <c r="L63" s="47"/>
      <c r="M63" s="47"/>
      <c r="S63" s="36"/>
    </row>
    <row r="64" spans="1:19" x14ac:dyDescent="0.2">
      <c r="A64" s="58"/>
      <c r="D64" s="231"/>
      <c r="E64" s="232"/>
      <c r="F64" s="48"/>
      <c r="G64" s="47"/>
      <c r="H64" s="47"/>
      <c r="I64" s="47"/>
      <c r="K64" s="47"/>
      <c r="L64" s="47"/>
      <c r="M64" s="47"/>
      <c r="S64" s="36"/>
    </row>
    <row r="65" spans="1:19" x14ac:dyDescent="0.2">
      <c r="A65" s="58"/>
      <c r="D65" s="231"/>
      <c r="E65" s="232"/>
      <c r="F65" s="48"/>
      <c r="G65" s="47"/>
      <c r="H65" s="47"/>
      <c r="I65" s="47"/>
      <c r="K65" s="47"/>
      <c r="L65" s="47"/>
      <c r="M65" s="47"/>
      <c r="S65" s="36"/>
    </row>
    <row r="66" spans="1:19" x14ac:dyDescent="0.2">
      <c r="A66" s="58"/>
      <c r="S66" s="36"/>
    </row>
    <row r="67" spans="1:19" x14ac:dyDescent="0.2">
      <c r="A67" s="58"/>
      <c r="S67" s="36"/>
    </row>
    <row r="68" spans="1:19" x14ac:dyDescent="0.2">
      <c r="A68" s="58"/>
      <c r="S68" s="36"/>
    </row>
    <row r="69" spans="1:19" x14ac:dyDescent="0.2">
      <c r="A69" s="58"/>
      <c r="S69" s="36"/>
    </row>
    <row r="70" spans="1:19" ht="13.5" thickBot="1" x14ac:dyDescent="0.25">
      <c r="A70" s="93"/>
      <c r="B70" s="52"/>
      <c r="C70" s="52"/>
      <c r="D70" s="52"/>
      <c r="E70" s="51"/>
      <c r="F70" s="51"/>
      <c r="G70" s="51"/>
      <c r="H70" s="51"/>
      <c r="I70" s="51"/>
      <c r="J70" s="51"/>
      <c r="K70" s="51"/>
      <c r="L70" s="51"/>
      <c r="M70" s="51"/>
      <c r="N70" s="51"/>
      <c r="O70" s="52"/>
      <c r="P70" s="52"/>
      <c r="Q70" s="52"/>
      <c r="R70" s="51"/>
      <c r="S70" s="94"/>
    </row>
  </sheetData>
  <sheetProtection selectLockedCells="1"/>
  <mergeCells count="33">
    <mergeCell ref="E11:G11"/>
    <mergeCell ref="K11:N11"/>
    <mergeCell ref="A1:S2"/>
    <mergeCell ref="C7:D7"/>
    <mergeCell ref="M7:Q7"/>
    <mergeCell ref="E8:G9"/>
    <mergeCell ref="K8:N8"/>
    <mergeCell ref="C17:Q18"/>
    <mergeCell ref="I23:K23"/>
    <mergeCell ref="F22:G22"/>
    <mergeCell ref="F23:G23"/>
    <mergeCell ref="E13:G13"/>
    <mergeCell ref="K13:N13"/>
    <mergeCell ref="E15:G15"/>
    <mergeCell ref="K15:N15"/>
    <mergeCell ref="F20:G21"/>
    <mergeCell ref="I20:K21"/>
    <mergeCell ref="D63:E63"/>
    <mergeCell ref="D64:E64"/>
    <mergeCell ref="D65:E65"/>
    <mergeCell ref="D57:E57"/>
    <mergeCell ref="D58:E58"/>
    <mergeCell ref="D59:E59"/>
    <mergeCell ref="D60:E60"/>
    <mergeCell ref="D61:E61"/>
    <mergeCell ref="D62:E62"/>
    <mergeCell ref="H55:I55"/>
    <mergeCell ref="I22:K22"/>
    <mergeCell ref="C23:E23"/>
    <mergeCell ref="C22:E22"/>
    <mergeCell ref="K55:M55"/>
    <mergeCell ref="F28:G28"/>
    <mergeCell ref="I28:K28"/>
  </mergeCells>
  <pageMargins left="0.70866141732283472" right="0.39370078740157483" top="0.78740157480314965" bottom="0.51181102362204722" header="0.31496062992125984" footer="0.31496062992125984"/>
  <pageSetup paperSize="9" scale="79" orientation="portrait" r:id="rId1"/>
  <headerFooter>
    <oddHeader>&amp;L&amp;6VQ-L008&amp;10
&amp;R&amp;6DEUTZ AG</oddHeader>
    <oddFooter>&amp;L&amp;6&amp;F&amp;R&amp;6Print: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104F-3117-4092-9361-428D95CF9104}">
  <sheetPr>
    <tabColor rgb="FFFFFF00"/>
    <pageSetUpPr fitToPage="1"/>
  </sheetPr>
  <dimension ref="A1:WWA111"/>
  <sheetViews>
    <sheetView showGridLines="0" topLeftCell="A36" zoomScaleNormal="100" workbookViewId="0">
      <selection activeCell="E56" sqref="E56"/>
    </sheetView>
  </sheetViews>
  <sheetFormatPr baseColWidth="10" defaultColWidth="0" defaultRowHeight="12.75" x14ac:dyDescent="0.2"/>
  <cols>
    <col min="1" max="1" width="0.85546875" style="2" customWidth="1"/>
    <col min="2" max="2" width="1.42578125" style="4" customWidth="1"/>
    <col min="3" max="3" width="4.7109375" style="4" customWidth="1"/>
    <col min="4" max="4" width="18.42578125" style="4" customWidth="1"/>
    <col min="5" max="5" width="11" style="2" customWidth="1"/>
    <col min="6" max="6" width="12.42578125" style="2" bestFit="1" customWidth="1"/>
    <col min="7" max="7" width="9.85546875" style="2" customWidth="1"/>
    <col min="8" max="8" width="10.7109375" style="2" customWidth="1"/>
    <col min="9" max="9" width="9.5703125" style="2" customWidth="1"/>
    <col min="10" max="10" width="11.28515625" style="2" customWidth="1"/>
    <col min="11" max="12" width="8.5703125" style="2" customWidth="1"/>
    <col min="13" max="13" width="8.7109375" style="2" customWidth="1"/>
    <col min="14" max="14" width="6.7109375" style="2" customWidth="1"/>
    <col min="15" max="15" width="5.140625" style="4" customWidth="1"/>
    <col min="16" max="16" width="1.28515625" style="4" customWidth="1"/>
    <col min="17" max="17" width="5.140625" style="4" customWidth="1"/>
    <col min="18" max="18" width="1.28515625" style="2" customWidth="1"/>
    <col min="19" max="19" width="0.85546875" style="2" customWidth="1"/>
    <col min="20" max="20" width="0" hidden="1" customWidth="1"/>
    <col min="21" max="21" width="81.5703125" hidden="1" customWidth="1"/>
    <col min="22"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19" ht="30.75" customHeight="1" x14ac:dyDescent="0.2">
      <c r="A1" s="238" t="str">
        <f>IF(Form!T2="deutsch",Übersetzung!B51,Übersetzung!C51)</f>
        <v>VQ-L008 feasibility study
Material comparision</v>
      </c>
      <c r="B1" s="239"/>
      <c r="C1" s="239"/>
      <c r="D1" s="239"/>
      <c r="E1" s="239"/>
      <c r="F1" s="239"/>
      <c r="G1" s="239"/>
      <c r="H1" s="239"/>
      <c r="I1" s="239"/>
      <c r="J1" s="239"/>
      <c r="K1" s="239"/>
      <c r="L1" s="239"/>
      <c r="M1" s="239"/>
      <c r="N1" s="239"/>
      <c r="O1" s="239"/>
      <c r="P1" s="239"/>
      <c r="Q1" s="239"/>
      <c r="R1" s="239"/>
      <c r="S1" s="240"/>
    </row>
    <row r="2" spans="1:19" ht="27" customHeight="1" x14ac:dyDescent="0.2">
      <c r="A2" s="241"/>
      <c r="B2" s="195"/>
      <c r="C2" s="195"/>
      <c r="D2" s="195"/>
      <c r="E2" s="195"/>
      <c r="F2" s="195"/>
      <c r="G2" s="195"/>
      <c r="H2" s="195"/>
      <c r="I2" s="195"/>
      <c r="J2" s="195"/>
      <c r="K2" s="195"/>
      <c r="L2" s="195"/>
      <c r="M2" s="195"/>
      <c r="N2" s="195"/>
      <c r="O2" s="195"/>
      <c r="P2" s="195"/>
      <c r="Q2" s="195"/>
      <c r="R2" s="195"/>
      <c r="S2" s="242"/>
    </row>
    <row r="3" spans="1:19" s="23" customFormat="1" ht="6" customHeight="1" x14ac:dyDescent="0.2">
      <c r="A3" s="138"/>
      <c r="B3" s="56"/>
      <c r="C3" s="56"/>
      <c r="D3" s="56"/>
      <c r="E3" s="56"/>
      <c r="F3" s="56"/>
      <c r="G3" s="56"/>
      <c r="H3" s="56"/>
      <c r="I3" s="56"/>
      <c r="J3" s="56"/>
      <c r="K3" s="137"/>
      <c r="L3" s="56"/>
      <c r="M3" s="56"/>
      <c r="N3" s="56"/>
      <c r="O3" s="56"/>
      <c r="P3" s="56"/>
      <c r="Q3" s="56"/>
      <c r="R3" s="56"/>
      <c r="S3" s="136"/>
    </row>
    <row r="4" spans="1:19" ht="0.75" customHeight="1" x14ac:dyDescent="0.2">
      <c r="A4" s="135"/>
      <c r="B4" s="1"/>
      <c r="C4" s="1"/>
      <c r="D4" s="1"/>
      <c r="E4" s="1"/>
      <c r="F4" s="1"/>
      <c r="G4" s="1"/>
      <c r="H4" s="1"/>
      <c r="I4" s="1"/>
      <c r="J4" s="1"/>
      <c r="K4" s="134"/>
      <c r="L4" s="1"/>
      <c r="M4" s="1"/>
      <c r="N4" s="1"/>
      <c r="O4" s="1"/>
      <c r="P4" s="1"/>
      <c r="Q4" s="1"/>
      <c r="R4" s="1"/>
      <c r="S4" s="133"/>
    </row>
    <row r="5" spans="1:19" ht="4.5" customHeight="1" x14ac:dyDescent="0.2">
      <c r="A5" s="132"/>
      <c r="S5" s="3"/>
    </row>
    <row r="6" spans="1:19" ht="8.25" customHeight="1" x14ac:dyDescent="0.2">
      <c r="A6" s="132"/>
      <c r="B6" s="69"/>
      <c r="C6" s="69"/>
      <c r="D6" s="69"/>
      <c r="E6" s="69"/>
      <c r="F6" s="69"/>
      <c r="G6" s="69"/>
      <c r="H6" s="69"/>
      <c r="I6" s="69"/>
      <c r="J6" s="69"/>
      <c r="K6" s="103"/>
      <c r="L6" s="69"/>
      <c r="M6" s="69"/>
      <c r="N6" s="69"/>
      <c r="O6" s="69" t="s">
        <v>29</v>
      </c>
      <c r="P6" s="69"/>
      <c r="Q6" s="69"/>
      <c r="R6" s="69"/>
      <c r="S6" s="3"/>
    </row>
    <row r="7" spans="1:19" ht="15.75" customHeight="1" x14ac:dyDescent="0.2">
      <c r="A7" s="132"/>
      <c r="B7" s="6"/>
      <c r="C7" s="184"/>
      <c r="D7" s="184"/>
      <c r="E7" s="59"/>
      <c r="F7" s="60"/>
      <c r="G7" s="61"/>
      <c r="H7" s="61"/>
      <c r="I7" s="61"/>
      <c r="J7" s="61"/>
      <c r="K7" s="61"/>
      <c r="L7" s="61"/>
      <c r="M7" s="185"/>
      <c r="N7" s="185"/>
      <c r="O7" s="185"/>
      <c r="P7" s="185"/>
      <c r="Q7" s="185"/>
      <c r="R7" s="60"/>
      <c r="S7" s="3"/>
    </row>
    <row r="8" spans="1:19" ht="15.75" customHeight="1" x14ac:dyDescent="0.2">
      <c r="A8" s="132"/>
      <c r="B8" s="6"/>
      <c r="C8" s="60" t="str">
        <f>Form!C9</f>
        <v>Supplier:</v>
      </c>
      <c r="E8" s="213" t="str">
        <f>IF(Form!E9:G9&lt;&gt;"",Form!E9:G9,"")</f>
        <v/>
      </c>
      <c r="F8" s="214"/>
      <c r="G8" s="215"/>
      <c r="H8" s="60"/>
      <c r="I8" s="60" t="str">
        <f>Form!I9</f>
        <v>Business partner no:</v>
      </c>
      <c r="J8" s="60"/>
      <c r="K8" s="207" t="str">
        <f>IF(Form!K9:N9&lt;&gt;"",Form!K9:N9,"")</f>
        <v/>
      </c>
      <c r="L8" s="208"/>
      <c r="M8" s="208"/>
      <c r="N8" s="209"/>
      <c r="R8" s="60"/>
      <c r="S8" s="3"/>
    </row>
    <row r="9" spans="1:19" ht="15.75" customHeight="1" x14ac:dyDescent="0.2">
      <c r="A9" s="132"/>
      <c r="B9" s="6"/>
      <c r="E9" s="216"/>
      <c r="F9" s="217"/>
      <c r="G9" s="218"/>
      <c r="R9" s="60"/>
      <c r="S9" s="3"/>
    </row>
    <row r="10" spans="1:19" ht="15.75" customHeight="1" x14ac:dyDescent="0.2">
      <c r="A10" s="132"/>
      <c r="B10" s="6"/>
      <c r="L10" s="2" t="s">
        <v>2</v>
      </c>
      <c r="R10" s="60"/>
      <c r="S10" s="3"/>
    </row>
    <row r="11" spans="1:19" ht="15.75" customHeight="1" x14ac:dyDescent="0.2">
      <c r="A11" s="132"/>
      <c r="B11" s="6"/>
      <c r="C11" s="60" t="str">
        <f>Form!C12</f>
        <v>Product name:</v>
      </c>
      <c r="D11" s="6"/>
      <c r="E11" s="207" t="str">
        <f>IF(Form!E12:G12&lt;&gt;"",Form!E12:G12,"")</f>
        <v/>
      </c>
      <c r="F11" s="208"/>
      <c r="G11" s="209"/>
      <c r="H11" s="60"/>
      <c r="I11" s="60" t="str">
        <f>Form!I12</f>
        <v>DEUTZ part number:</v>
      </c>
      <c r="J11" s="60"/>
      <c r="K11" s="210" t="str">
        <f>IF(Form!K12:N12&lt;&gt;"",Form!K12:N12,"")</f>
        <v/>
      </c>
      <c r="L11" s="211"/>
      <c r="M11" s="211"/>
      <c r="N11" s="212"/>
      <c r="O11" s="60" t="s">
        <v>3</v>
      </c>
      <c r="P11" s="6"/>
      <c r="Q11" s="46" t="str">
        <f>IF(Form!Q12&lt;&gt;"",Form!Q12,"")</f>
        <v/>
      </c>
      <c r="R11" s="60"/>
      <c r="S11" s="3"/>
    </row>
    <row r="12" spans="1:19" ht="15.75" customHeight="1" x14ac:dyDescent="0.2">
      <c r="A12" s="132"/>
      <c r="B12" s="6"/>
      <c r="E12" s="96"/>
      <c r="F12" s="96"/>
      <c r="G12" s="96"/>
      <c r="P12" s="6"/>
      <c r="R12" s="60"/>
      <c r="S12" s="3"/>
    </row>
    <row r="13" spans="1:19" ht="15.75" customHeight="1" x14ac:dyDescent="0.2">
      <c r="A13" s="132"/>
      <c r="B13" s="6"/>
      <c r="C13" s="60" t="str">
        <f>Form!C12</f>
        <v>Product name:</v>
      </c>
      <c r="D13" s="6"/>
      <c r="E13" s="207" t="str">
        <f>IF(Form!E14:G14&lt;&gt;"",Form!E14:G14,"")</f>
        <v/>
      </c>
      <c r="F13" s="208"/>
      <c r="G13" s="209"/>
      <c r="H13" s="60"/>
      <c r="I13" s="60" t="str">
        <f>Form!I12</f>
        <v>DEUTZ part number:</v>
      </c>
      <c r="J13" s="60"/>
      <c r="K13" s="210" t="str">
        <f>IF(Form!K14:N14&lt;&gt;"",Form!K14:N14,"")</f>
        <v/>
      </c>
      <c r="L13" s="211"/>
      <c r="M13" s="211"/>
      <c r="N13" s="212"/>
      <c r="O13" s="60" t="s">
        <v>3</v>
      </c>
      <c r="P13" s="6"/>
      <c r="Q13" s="46" t="str">
        <f>IF(Form!Q14&lt;&gt;"",Form!Q14,"")</f>
        <v/>
      </c>
      <c r="R13" s="60"/>
      <c r="S13" s="3"/>
    </row>
    <row r="14" spans="1:19" ht="15.75" customHeight="1" x14ac:dyDescent="0.2">
      <c r="A14" s="132"/>
      <c r="B14" s="6"/>
      <c r="C14" s="60"/>
      <c r="D14" s="6"/>
      <c r="E14" s="62"/>
      <c r="F14" s="60"/>
      <c r="G14" s="97"/>
      <c r="H14" s="60"/>
      <c r="I14" s="60"/>
      <c r="J14" s="60"/>
      <c r="K14" s="60"/>
      <c r="L14" s="60"/>
      <c r="M14" s="62"/>
      <c r="N14" s="62"/>
      <c r="O14" s="60"/>
      <c r="P14" s="6"/>
      <c r="Q14" s="6"/>
      <c r="R14" s="60"/>
      <c r="S14" s="3"/>
    </row>
    <row r="15" spans="1:19" ht="15.75" customHeight="1" x14ac:dyDescent="0.2">
      <c r="A15" s="132"/>
      <c r="B15" s="6"/>
      <c r="C15" s="60" t="str">
        <f>Form!C12</f>
        <v>Product name:</v>
      </c>
      <c r="D15" s="6"/>
      <c r="E15" s="207" t="str">
        <f>IF(Form!E16:G16&lt;&gt;"",Form!E16:G16,"")</f>
        <v/>
      </c>
      <c r="F15" s="208"/>
      <c r="G15" s="209"/>
      <c r="H15" s="60"/>
      <c r="I15" s="60" t="str">
        <f>Form!I12</f>
        <v>DEUTZ part number:</v>
      </c>
      <c r="J15" s="60"/>
      <c r="K15" s="210" t="str">
        <f>IF(Form!K16:N16&lt;&gt;"",Form!K16:N16,"")</f>
        <v/>
      </c>
      <c r="L15" s="211"/>
      <c r="M15" s="211"/>
      <c r="N15" s="212"/>
      <c r="O15" s="60" t="s">
        <v>3</v>
      </c>
      <c r="P15" s="6"/>
      <c r="Q15" s="46" t="str">
        <f>IF(Form!Q16&lt;&gt;"",Form!Q16,"")</f>
        <v/>
      </c>
      <c r="R15" s="60"/>
      <c r="S15" s="3"/>
    </row>
    <row r="16" spans="1:19" ht="15.75" customHeight="1" x14ac:dyDescent="0.2">
      <c r="A16" s="132"/>
      <c r="B16" s="6"/>
      <c r="C16" s="6"/>
      <c r="D16" s="6"/>
      <c r="E16" s="60"/>
      <c r="F16" s="60"/>
      <c r="G16" s="60"/>
      <c r="H16" s="60"/>
      <c r="I16" s="60"/>
      <c r="J16" s="60"/>
      <c r="K16" s="60"/>
      <c r="L16" s="60"/>
      <c r="M16" s="60"/>
      <c r="N16" s="60"/>
      <c r="O16" s="6"/>
      <c r="P16" s="6"/>
      <c r="Q16" s="98"/>
      <c r="R16" s="60"/>
      <c r="S16" s="3"/>
    </row>
    <row r="17" spans="1:19" ht="12.75" customHeight="1" x14ac:dyDescent="0.2">
      <c r="A17" s="132"/>
      <c r="B17" s="6"/>
      <c r="C17" s="233" t="str">
        <f>IF(Form!T2="deutsch",Übersetzung!B53,Übersetzung!C53)</f>
        <v>Material properties according to DEUTZ Standards must be provided.</v>
      </c>
      <c r="D17" s="233"/>
      <c r="E17" s="233"/>
      <c r="F17" s="233"/>
      <c r="G17" s="233"/>
      <c r="H17" s="233"/>
      <c r="I17" s="233"/>
      <c r="J17" s="233"/>
      <c r="K17" s="233"/>
      <c r="L17" s="233"/>
      <c r="M17" s="233"/>
      <c r="N17" s="233"/>
      <c r="O17" s="233"/>
      <c r="P17" s="233"/>
      <c r="Q17" s="233"/>
      <c r="R17" s="5"/>
      <c r="S17" s="3"/>
    </row>
    <row r="18" spans="1:19" ht="14.25" customHeight="1" x14ac:dyDescent="0.2">
      <c r="A18" s="132"/>
      <c r="B18" s="70"/>
      <c r="C18" s="233"/>
      <c r="D18" s="233"/>
      <c r="E18" s="233"/>
      <c r="F18" s="233"/>
      <c r="G18" s="233"/>
      <c r="H18" s="233"/>
      <c r="I18" s="233"/>
      <c r="J18" s="233"/>
      <c r="K18" s="233"/>
      <c r="L18" s="233"/>
      <c r="M18" s="233"/>
      <c r="N18" s="233"/>
      <c r="O18" s="233"/>
      <c r="P18" s="233"/>
      <c r="Q18" s="233"/>
      <c r="R18" s="5"/>
      <c r="S18" s="3"/>
    </row>
    <row r="19" spans="1:19" ht="12.75" customHeight="1" x14ac:dyDescent="0.2">
      <c r="A19" s="132"/>
      <c r="B19" s="70"/>
      <c r="C19" s="99"/>
      <c r="E19" s="70"/>
      <c r="F19" s="5"/>
      <c r="G19" s="5"/>
      <c r="H19" s="5"/>
      <c r="I19" s="5"/>
      <c r="J19" s="5"/>
      <c r="K19" s="5"/>
      <c r="L19" s="5"/>
      <c r="M19" s="5"/>
      <c r="N19" s="5"/>
      <c r="O19" s="100"/>
      <c r="P19" s="100"/>
      <c r="Q19" s="100"/>
      <c r="R19" s="5"/>
      <c r="S19" s="3"/>
    </row>
    <row r="20" spans="1:19" ht="12.75" customHeight="1" x14ac:dyDescent="0.2">
      <c r="A20" s="132"/>
      <c r="B20" s="70"/>
      <c r="C20" s="99"/>
      <c r="E20" s="70"/>
      <c r="F20" s="234" t="str">
        <f>IF(Form!T2="deutsch",Übersetzung!B62,Übersetzung!C62)</f>
        <v>requested by DEUTZ</v>
      </c>
      <c r="G20" s="234"/>
      <c r="H20" s="5"/>
      <c r="I20" s="262" t="str">
        <f>IF(Form!T2="deutsch",Übersetzung!B64,Übersetzung!C64)</f>
        <v>proposed (unique material name)</v>
      </c>
      <c r="J20" s="262"/>
      <c r="K20" s="262"/>
      <c r="M20" s="5"/>
      <c r="N20" s="5"/>
      <c r="O20" s="100"/>
      <c r="P20" s="100"/>
      <c r="Q20" s="100"/>
      <c r="R20" s="5"/>
      <c r="S20" s="3"/>
    </row>
    <row r="21" spans="1:19" ht="12.75" customHeight="1" x14ac:dyDescent="0.2">
      <c r="A21" s="132"/>
      <c r="B21" s="70"/>
      <c r="C21" s="99"/>
      <c r="E21" s="70"/>
      <c r="F21" s="235"/>
      <c r="G21" s="235"/>
      <c r="H21" s="5"/>
      <c r="I21" s="263"/>
      <c r="J21" s="263"/>
      <c r="K21" s="263"/>
      <c r="M21" s="5"/>
      <c r="N21" s="5"/>
      <c r="O21" s="100"/>
      <c r="P21" s="100"/>
      <c r="Q21" s="100"/>
      <c r="R21" s="5"/>
      <c r="S21" s="3"/>
    </row>
    <row r="22" spans="1:19" ht="26.25" customHeight="1" x14ac:dyDescent="0.2">
      <c r="A22" s="132"/>
      <c r="B22" s="70"/>
      <c r="C22" s="176" t="str">
        <f>IF(Form!T2="deutsch",Übersetzung!B54,Übersetzung!C54)</f>
        <v>Material</v>
      </c>
      <c r="D22" s="176"/>
      <c r="E22" s="228"/>
      <c r="F22" s="223"/>
      <c r="G22" s="225"/>
      <c r="H22" s="5"/>
      <c r="I22" s="223"/>
      <c r="J22" s="224"/>
      <c r="K22" s="225"/>
      <c r="M22" s="5"/>
      <c r="N22" s="5"/>
      <c r="O22" s="100"/>
      <c r="P22" s="100"/>
      <c r="Q22" s="100"/>
      <c r="R22" s="5"/>
      <c r="S22" s="3"/>
    </row>
    <row r="23" spans="1:19" ht="26.25" customHeight="1" x14ac:dyDescent="0.2">
      <c r="A23" s="132"/>
      <c r="B23" s="70"/>
      <c r="C23" s="226" t="str">
        <f>IF(Form!T2="deutsch",Übersetzung!B55,Übersetzung!C55) &amp; CHAR(10) &amp; IF(Form!T2="deutsch",Übersetzung!B56,Übersetzung!C56)</f>
        <v>according/
corresponding standard</v>
      </c>
      <c r="D23" s="226"/>
      <c r="E23" s="227"/>
      <c r="F23" s="223"/>
      <c r="G23" s="225"/>
      <c r="H23" s="5"/>
      <c r="I23" s="223"/>
      <c r="J23" s="224"/>
      <c r="K23" s="225"/>
      <c r="M23" s="5"/>
      <c r="N23" s="5"/>
      <c r="O23" s="100"/>
      <c r="P23" s="100"/>
      <c r="Q23" s="100"/>
      <c r="R23" s="5"/>
      <c r="S23" s="3"/>
    </row>
    <row r="24" spans="1:19" ht="12.75" customHeight="1" x14ac:dyDescent="0.2">
      <c r="A24" s="132"/>
      <c r="B24" s="70"/>
      <c r="C24" s="49"/>
      <c r="E24" s="70"/>
      <c r="F24" s="5"/>
      <c r="G24" s="5"/>
      <c r="H24" s="5"/>
      <c r="I24" s="5"/>
      <c r="J24" s="5"/>
      <c r="K24" s="5"/>
      <c r="L24" s="5"/>
      <c r="M24" s="5"/>
      <c r="N24" s="5"/>
      <c r="O24" s="100"/>
      <c r="P24" s="100"/>
      <c r="Q24" s="100"/>
      <c r="R24" s="5"/>
      <c r="S24" s="3"/>
    </row>
    <row r="25" spans="1:19" ht="12.75" customHeight="1" x14ac:dyDescent="0.2">
      <c r="A25" s="132"/>
      <c r="B25" s="6"/>
      <c r="C25" s="80"/>
      <c r="D25" s="6"/>
      <c r="E25" s="5"/>
      <c r="F25" s="5"/>
      <c r="G25" s="5"/>
      <c r="H25" s="5"/>
      <c r="I25" s="5"/>
      <c r="J25" s="5"/>
      <c r="K25" s="5"/>
      <c r="L25" s="5"/>
      <c r="M25" s="5"/>
      <c r="N25" s="5"/>
      <c r="O25" s="101"/>
      <c r="P25" s="101"/>
      <c r="Q25" s="101"/>
      <c r="R25" s="5"/>
      <c r="S25" s="3"/>
    </row>
    <row r="26" spans="1:19" ht="12.75" customHeight="1" x14ac:dyDescent="0.2">
      <c r="C26" s="105" t="str">
        <f>IF(Form!T2="deutsch",Übersetzung!B72,Übersetzung!C72)</f>
        <v>Features</v>
      </c>
    </row>
    <row r="27" spans="1:19" x14ac:dyDescent="0.2">
      <c r="E27"/>
      <c r="I27" s="230" t="str">
        <f>IF(Form!T2="deutsch",Übersetzung!B62,Übersetzung!C62)</f>
        <v>requested by DEUTZ</v>
      </c>
      <c r="J27" s="230"/>
      <c r="L27" s="229" t="str">
        <f>IF(Form!T2="deutsch",Übersetzung!B63,Übersetzung!C63)</f>
        <v>proposed</v>
      </c>
      <c r="M27" s="229"/>
      <c r="N27" s="229"/>
    </row>
    <row r="28" spans="1:19" x14ac:dyDescent="0.2">
      <c r="D28" s="106"/>
      <c r="E28"/>
      <c r="H28" s="2" t="str">
        <f>IF(Form!T2="deutsch",Übersetzung!B158,Übersetzung!C158)</f>
        <v>Dimension</v>
      </c>
      <c r="I28" s="107" t="str">
        <f>IF(Form!T2="deutsch",Übersetzung!B59,Übersetzung!C59)</f>
        <v>Min.</v>
      </c>
      <c r="J28" s="107" t="str">
        <f>IF(Form!T2="deutsch",Übersetzung!B60,Übersetzung!C60)</f>
        <v>Max.</v>
      </c>
      <c r="L28" s="108" t="str">
        <f>IF(Form!T2="deutsch",Übersetzung!B59,Übersetzung!C59)</f>
        <v>Min.</v>
      </c>
      <c r="M28" s="108" t="str">
        <f>IF(Form!T2="deutsch",Übersetzung!B60,Übersetzung!C60)</f>
        <v>Max.</v>
      </c>
      <c r="N28" s="104" t="str">
        <f>IF(Form!T2="deutsch",Übersetzung!B61,Übersetzung!C61)</f>
        <v>Actual</v>
      </c>
    </row>
    <row r="29" spans="1:19" x14ac:dyDescent="0.2">
      <c r="D29" s="50" t="str">
        <f>IF(Form!T2="deutsch",Übersetzung!B73,Übersetzung!C73)</f>
        <v>Density</v>
      </c>
      <c r="E29"/>
      <c r="H29" s="47" t="s">
        <v>194</v>
      </c>
      <c r="I29" s="47"/>
      <c r="J29" s="47"/>
      <c r="L29" s="47"/>
      <c r="M29" s="47"/>
      <c r="N29" s="47"/>
    </row>
    <row r="30" spans="1:19" x14ac:dyDescent="0.2">
      <c r="D30" s="109"/>
      <c r="E30"/>
    </row>
    <row r="31" spans="1:19" x14ac:dyDescent="0.2">
      <c r="D31" s="109"/>
      <c r="E31"/>
    </row>
    <row r="32" spans="1:19" x14ac:dyDescent="0.2">
      <c r="C32" s="260" t="str">
        <f>IF(Form!T2="deutsch",Übersetzung!B75,Übersetzung!C75)</f>
        <v>Properties and requirements for delivery condition</v>
      </c>
      <c r="D32" s="260"/>
      <c r="E32" s="260"/>
      <c r="F32" s="260"/>
      <c r="G32" s="260"/>
    </row>
    <row r="33" spans="1:14" s="2" customFormat="1" x14ac:dyDescent="0.2">
      <c r="A33" s="244" t="str">
        <f>IF(Form!T2="deutsch",Übersetzung!B77,Übersetzung!C77)</f>
        <v>DEUTZ H0670 section 7</v>
      </c>
      <c r="B33" s="244"/>
      <c r="C33" s="244"/>
      <c r="D33" s="244"/>
      <c r="E33" s="131"/>
      <c r="F33" s="113" t="str">
        <f>IF(Form!T2="deutsch",Übersetzung!B78,Übersetzung!C78)</f>
        <v>DIN 73411-2 Table 2</v>
      </c>
      <c r="G33" s="113"/>
      <c r="I33" s="230" t="str">
        <f>IF(Form!T2="deutsch",Übersetzung!B62,Übersetzung!C62)</f>
        <v>requested by DEUTZ</v>
      </c>
      <c r="J33" s="230"/>
      <c r="L33" s="229" t="str">
        <f>IF(Form!T2="deutsch",Übersetzung!B63,Übersetzung!C63)</f>
        <v>proposed</v>
      </c>
      <c r="M33" s="229">
        <f>M55</f>
        <v>0</v>
      </c>
      <c r="N33" s="229">
        <f>N55</f>
        <v>0</v>
      </c>
    </row>
    <row r="34" spans="1:14" s="2" customFormat="1" x14ac:dyDescent="0.2">
      <c r="B34" s="4"/>
      <c r="D34" s="113"/>
      <c r="E34" s="113"/>
      <c r="F34" s="113"/>
      <c r="G34" s="113"/>
      <c r="H34" s="2" t="str">
        <f>IF(Form!T2="deutsch",Übersetzung!B158,Übersetzung!C158)</f>
        <v>Dimension</v>
      </c>
      <c r="I34" s="107" t="str">
        <f>IF(Form!T2="deutsch",Übersetzung!B59,Übersetzung!C59)</f>
        <v>Min.</v>
      </c>
      <c r="J34" s="107" t="str">
        <f>IF(Form!T2="deutsch",Übersetzung!B60,Übersetzung!C60)</f>
        <v>Max.</v>
      </c>
      <c r="L34" s="108" t="str">
        <f>IF(Form!T2="deutsch",Übersetzung!B59,Übersetzung!C59)</f>
        <v>Min.</v>
      </c>
      <c r="M34" s="108" t="str">
        <f>IF(Form!T2="deutsch",Übersetzung!B60,Übersetzung!C60)</f>
        <v>Max.</v>
      </c>
      <c r="N34" s="108" t="str">
        <f>IF(Form!T2="deutsch",Übersetzung!B61,Übersetzung!C61)</f>
        <v>Actual</v>
      </c>
    </row>
    <row r="35" spans="1:14" s="2" customFormat="1" x14ac:dyDescent="0.2">
      <c r="B35" s="4"/>
      <c r="D35" s="246" t="str">
        <f>IF(Form!T2="deutsch",Übersetzung!B70,Übersetzung!C70)</f>
        <v>Hardness</v>
      </c>
      <c r="E35" s="246"/>
      <c r="F35" s="246"/>
      <c r="H35" s="47" t="s">
        <v>187</v>
      </c>
      <c r="I35" s="47"/>
      <c r="J35" s="47"/>
      <c r="L35" s="47"/>
      <c r="M35" s="47"/>
      <c r="N35" s="47"/>
    </row>
    <row r="36" spans="1:14" s="2" customFormat="1" ht="12.75" customHeight="1" x14ac:dyDescent="0.2">
      <c r="B36" s="4"/>
      <c r="D36" s="246" t="str">
        <f>IF(Form!T2="deutsch",Übersetzung!B66,Übersetzung!C66)</f>
        <v>Tensile strength</v>
      </c>
      <c r="E36" s="246"/>
      <c r="F36" s="246"/>
      <c r="H36" s="47" t="s">
        <v>186</v>
      </c>
      <c r="I36" s="47"/>
      <c r="J36" s="47"/>
      <c r="L36" s="47"/>
      <c r="M36" s="47"/>
      <c r="N36" s="47"/>
    </row>
    <row r="37" spans="1:14" s="2" customFormat="1" ht="12.75" customHeight="1" x14ac:dyDescent="0.2">
      <c r="B37" s="4"/>
      <c r="D37" s="246" t="str">
        <f>IF(Form!T2="deutsch",Übersetzung!B69,Übersetzung!C69)</f>
        <v>Elongation at break</v>
      </c>
      <c r="E37" s="246"/>
      <c r="F37" s="246"/>
      <c r="H37" s="47" t="s">
        <v>185</v>
      </c>
      <c r="I37" s="47"/>
      <c r="J37" s="47"/>
      <c r="L37" s="47"/>
      <c r="M37" s="47"/>
      <c r="N37" s="47"/>
    </row>
    <row r="38" spans="1:14" s="2" customFormat="1" ht="12.75" customHeight="1" x14ac:dyDescent="0.2">
      <c r="B38" s="4"/>
      <c r="D38" s="246" t="str">
        <f>IF(Form!T2="deutsch",Übersetzung!B79,Übersetzung!C79)</f>
        <v>Tear propagation resistance</v>
      </c>
      <c r="E38" s="246"/>
      <c r="F38" s="246"/>
      <c r="H38" s="47" t="s">
        <v>193</v>
      </c>
      <c r="I38" s="47"/>
      <c r="J38" s="47"/>
      <c r="L38" s="47"/>
      <c r="M38" s="47"/>
      <c r="N38" s="47"/>
    </row>
    <row r="39" spans="1:14" s="2" customFormat="1" ht="12.75" customHeight="1" x14ac:dyDescent="0.2">
      <c r="B39" s="4"/>
      <c r="D39" s="231" t="str">
        <f>IF(Form!T2="deutsch",Übersetzung!B80,Übersetzung!C80)</f>
        <v>Compression set</v>
      </c>
      <c r="E39" s="232"/>
      <c r="F39" s="130" t="s">
        <v>192</v>
      </c>
      <c r="H39" s="47" t="s">
        <v>185</v>
      </c>
      <c r="I39" s="47"/>
      <c r="J39" s="47"/>
      <c r="L39" s="47"/>
      <c r="M39" s="47"/>
      <c r="N39" s="47"/>
    </row>
    <row r="40" spans="1:14" s="2" customFormat="1" x14ac:dyDescent="0.2">
      <c r="B40" s="4"/>
      <c r="D40" s="246" t="str">
        <f>IF(Form!T2="deutsch",Übersetzung!B81,Übersetzung!C81)</f>
        <v>Cold guide value</v>
      </c>
      <c r="E40" s="246"/>
      <c r="F40" s="246"/>
      <c r="H40" s="47" t="s">
        <v>191</v>
      </c>
      <c r="I40" s="47"/>
      <c r="J40" s="47"/>
      <c r="L40" s="47"/>
      <c r="M40" s="47"/>
      <c r="N40" s="47"/>
    </row>
    <row r="41" spans="1:14" s="2" customFormat="1" x14ac:dyDescent="0.2">
      <c r="B41" s="4"/>
      <c r="D41" s="252"/>
      <c r="E41" s="252"/>
    </row>
    <row r="42" spans="1:14" s="2" customFormat="1" x14ac:dyDescent="0.2">
      <c r="B42" s="4"/>
      <c r="C42" s="105" t="str">
        <f>IF(Form!T2="deutsch",Übersetzung!B83,Übersetzung!C83)</f>
        <v>Resistance limit values</v>
      </c>
      <c r="D42" s="4"/>
      <c r="K42" s="61"/>
    </row>
    <row r="43" spans="1:14" s="2" customFormat="1" x14ac:dyDescent="0.2">
      <c r="B43" s="4"/>
      <c r="C43" s="129"/>
      <c r="D43" s="4"/>
      <c r="K43" s="61"/>
    </row>
    <row r="44" spans="1:14" s="2" customFormat="1" x14ac:dyDescent="0.2">
      <c r="B44" s="4"/>
      <c r="C44" s="250" t="str">
        <f>IF(Form!T2="deutsch",Übersetzung!B159,Übersetzung!C159)</f>
        <v>DIN 73411-2 properties after thermal ageing after 168 days at</v>
      </c>
      <c r="D44" s="250"/>
      <c r="E44" s="250"/>
      <c r="F44" s="250"/>
      <c r="G44" s="250"/>
      <c r="H44" s="250"/>
      <c r="I44" s="250"/>
      <c r="K44" s="123" t="s">
        <v>188</v>
      </c>
    </row>
    <row r="45" spans="1:14" s="2" customFormat="1" x14ac:dyDescent="0.2">
      <c r="B45" s="4"/>
      <c r="C45" s="245"/>
      <c r="D45" s="245"/>
      <c r="I45" s="230" t="str">
        <f>IF(Form!T2="deutsch",Übersetzung!B62,Übersetzung!C62)</f>
        <v>requested by DEUTZ</v>
      </c>
      <c r="J45" s="230"/>
      <c r="K45" s="61"/>
      <c r="L45" s="251" t="str">
        <f>IF(Form!T2="deutsch",Übersetzung!B63,Übersetzung!C63)</f>
        <v>proposed</v>
      </c>
      <c r="M45" s="251"/>
      <c r="N45" s="251"/>
    </row>
    <row r="46" spans="1:14" s="2" customFormat="1" x14ac:dyDescent="0.2">
      <c r="B46" s="4"/>
      <c r="C46" s="4"/>
      <c r="D46" s="4"/>
      <c r="H46" s="2" t="str">
        <f>IF(Form!T2="deutsch",Übersetzung!B158,Übersetzung!C158)</f>
        <v>Dimension</v>
      </c>
      <c r="I46" s="107" t="str">
        <f>IF(Form!T2="deutsch",Übersetzung!B59,Übersetzung!C59)</f>
        <v>Min.</v>
      </c>
      <c r="J46" s="107" t="str">
        <f>IF(Form!T2="deutsch",Übersetzung!B60,Übersetzung!C60)</f>
        <v>Max.</v>
      </c>
      <c r="K46" s="61"/>
      <c r="L46" s="108" t="str">
        <f>IF(Form!T2="deutsch",Übersetzung!B59,Übersetzung!C59)</f>
        <v>Min.</v>
      </c>
      <c r="M46" s="108" t="str">
        <f>IF(Form!T2="deutsch",Übersetzung!B60,Übersetzung!C60)</f>
        <v>Max.</v>
      </c>
      <c r="N46" s="108" t="str">
        <f>IF(Form!T2="deutsch",Übersetzung!B61,Übersetzung!C61)</f>
        <v>Actual</v>
      </c>
    </row>
    <row r="47" spans="1:14" s="2" customFormat="1" x14ac:dyDescent="0.2">
      <c r="B47" s="4"/>
      <c r="C47" s="4"/>
      <c r="D47" s="127" t="str">
        <f>IF(Form!T2="deutsch",Übersetzung!B70,Übersetzung!C70)</f>
        <v>Hardness</v>
      </c>
      <c r="E47" s="126"/>
      <c r="F47" s="125" t="s">
        <v>190</v>
      </c>
      <c r="H47" s="47" t="s">
        <v>187</v>
      </c>
      <c r="I47" s="47"/>
      <c r="J47" s="47"/>
      <c r="K47" s="61"/>
      <c r="L47" s="47" t="s">
        <v>184</v>
      </c>
      <c r="M47" s="47" t="s">
        <v>184</v>
      </c>
      <c r="N47" s="47"/>
    </row>
    <row r="48" spans="1:14" s="2" customFormat="1" ht="12.75" customHeight="1" x14ac:dyDescent="0.2">
      <c r="B48" s="4"/>
      <c r="C48" s="4"/>
      <c r="D48" s="253" t="str">
        <f>IF(Form!T2="deutsch",Übersetzung!B160,Übersetzung!C160)</f>
        <v>Change of hardness</v>
      </c>
      <c r="E48" s="254"/>
      <c r="F48" s="255"/>
      <c r="H48" s="47" t="s">
        <v>187</v>
      </c>
      <c r="I48" s="47"/>
      <c r="J48" s="47"/>
      <c r="K48" s="61"/>
      <c r="L48" s="47"/>
      <c r="M48" s="47"/>
      <c r="N48" s="47"/>
    </row>
    <row r="49" spans="2:14" s="2" customFormat="1" x14ac:dyDescent="0.2">
      <c r="B49" s="4"/>
      <c r="C49" s="4"/>
      <c r="D49" s="231" t="str">
        <f>IF(Form!T2="deutsch",Übersetzung!B66,Übersetzung!C66)</f>
        <v>Tensile strength</v>
      </c>
      <c r="E49" s="243"/>
      <c r="F49" s="125" t="s">
        <v>190</v>
      </c>
      <c r="H49" s="47" t="s">
        <v>186</v>
      </c>
      <c r="I49" s="47"/>
      <c r="J49" s="47"/>
      <c r="K49" s="61"/>
      <c r="L49" s="47" t="s">
        <v>184</v>
      </c>
      <c r="M49" s="47" t="s">
        <v>184</v>
      </c>
      <c r="N49" s="47"/>
    </row>
    <row r="50" spans="2:14" s="2" customFormat="1" ht="12.75" customHeight="1" x14ac:dyDescent="0.2">
      <c r="B50" s="4"/>
      <c r="C50" s="4"/>
      <c r="D50" s="231" t="str">
        <f>IF(Form!T2="deutsch",Übersetzung!B161,Übersetzung!C161)</f>
        <v>Change of tensile strength</v>
      </c>
      <c r="E50" s="243"/>
      <c r="F50" s="232"/>
      <c r="H50" s="47" t="s">
        <v>185</v>
      </c>
      <c r="I50" s="47"/>
      <c r="J50" s="47"/>
      <c r="K50" s="61"/>
      <c r="L50" s="47"/>
      <c r="M50" s="47"/>
      <c r="N50" s="47"/>
    </row>
    <row r="51" spans="2:14" s="2" customFormat="1" ht="12.75" customHeight="1" x14ac:dyDescent="0.2">
      <c r="B51" s="4"/>
      <c r="C51" s="4"/>
      <c r="D51" s="231" t="str">
        <f>IF(Form!T2="deutsch",Übersetzung!B69,Übersetzung!C69)</f>
        <v>Elongation at break</v>
      </c>
      <c r="E51" s="243"/>
      <c r="F51" s="125" t="s">
        <v>190</v>
      </c>
      <c r="H51" s="47" t="s">
        <v>185</v>
      </c>
      <c r="I51" s="47"/>
      <c r="J51" s="47"/>
      <c r="K51" s="61"/>
      <c r="L51" s="47" t="s">
        <v>184</v>
      </c>
      <c r="M51" s="47" t="s">
        <v>184</v>
      </c>
      <c r="N51" s="47"/>
    </row>
    <row r="52" spans="2:14" s="2" customFormat="1" ht="12.75" customHeight="1" x14ac:dyDescent="0.2">
      <c r="B52" s="4"/>
      <c r="C52" s="4"/>
      <c r="D52" s="231" t="str">
        <f>IF(Form!T2="deutsch",Übersetzung!B162,Übersetzung!C162)</f>
        <v>Change of elongation at break</v>
      </c>
      <c r="E52" s="243"/>
      <c r="F52" s="232"/>
      <c r="H52" s="47" t="s">
        <v>185</v>
      </c>
      <c r="I52" s="47"/>
      <c r="J52" s="47"/>
      <c r="K52" s="61"/>
      <c r="L52" s="47" t="s">
        <v>184</v>
      </c>
      <c r="M52" s="47" t="s">
        <v>184</v>
      </c>
      <c r="N52" s="47"/>
    </row>
    <row r="53" spans="2:14" s="2" customFormat="1" x14ac:dyDescent="0.2">
      <c r="B53" s="4"/>
      <c r="C53" s="105"/>
      <c r="D53" s="4"/>
      <c r="K53" s="61"/>
    </row>
    <row r="54" spans="2:14" s="2" customFormat="1" ht="12.75" customHeight="1" x14ac:dyDescent="0.2">
      <c r="B54" s="128"/>
      <c r="C54" s="250" t="str">
        <f>IF(Form!T2="deutsch",Übersetzung!B86,Übersetzung!C86)</f>
        <v>Max. permissible changes due to thermal ageing after 42 days at</v>
      </c>
      <c r="D54" s="250"/>
      <c r="E54" s="250"/>
      <c r="F54" s="250"/>
      <c r="G54" s="250"/>
      <c r="H54" s="250"/>
      <c r="I54" s="250"/>
      <c r="K54" s="123" t="s">
        <v>188</v>
      </c>
    </row>
    <row r="55" spans="2:14" s="2" customFormat="1" x14ac:dyDescent="0.2">
      <c r="B55" s="245" t="str">
        <f>IF(Form!T2="deutsch",Übersetzung!B87,Übersetzung!C87)</f>
        <v>DEUTZ H0670 section 8.1</v>
      </c>
      <c r="C55" s="245"/>
      <c r="D55" s="245"/>
      <c r="E55" t="str">
        <f>IF(Form!T2="deutsch",Übersetzung!B76,Übersetzung!C76)</f>
        <v>or</v>
      </c>
      <c r="F55" s="259" t="str">
        <f>IF(Form!T2="deutsch",Übersetzung!B85,Übersetzung!C85)</f>
        <v>DIN 73411-2 Table 3</v>
      </c>
      <c r="G55" s="259"/>
      <c r="I55" s="230" t="str">
        <f>IF(Form!T2="deutsch",Übersetzung!B62,Übersetzung!C62)</f>
        <v>requested by DEUTZ</v>
      </c>
      <c r="J55" s="230"/>
      <c r="K55" s="61"/>
      <c r="L55" s="229" t="str">
        <f>IF(Form!T2="deutsch",Übersetzung!B63,Übersetzung!C63)</f>
        <v>proposed</v>
      </c>
      <c r="M55" s="229"/>
      <c r="N55" s="229"/>
    </row>
    <row r="56" spans="2:14" s="2" customFormat="1" x14ac:dyDescent="0.2">
      <c r="B56" s="4"/>
      <c r="C56" s="4"/>
      <c r="D56" s="4"/>
      <c r="H56" s="2" t="str">
        <f>IF(Form!T2="deutsch",Übersetzung!B158,Übersetzung!C158)</f>
        <v>Dimension</v>
      </c>
      <c r="I56" s="107" t="str">
        <f>IF(Form!T2="deutsch",Übersetzung!B59,Übersetzung!C59)</f>
        <v>Min.</v>
      </c>
      <c r="J56" s="107" t="str">
        <f>IF(Form!T2="deutsch",Übersetzung!B60,Übersetzung!C60)</f>
        <v>Max.</v>
      </c>
      <c r="K56" s="61"/>
      <c r="L56" s="108" t="str">
        <f>IF(Form!T2="deutsch",Übersetzung!B59,Übersetzung!C59)</f>
        <v>Min.</v>
      </c>
      <c r="M56" s="108" t="str">
        <f>IF(Form!T2="deutsch",Übersetzung!B60,Übersetzung!C60)</f>
        <v>Max.</v>
      </c>
      <c r="N56" s="108" t="str">
        <f>IF(Form!T2="deutsch",Übersetzung!B61,Übersetzung!C61)</f>
        <v>Actual</v>
      </c>
    </row>
    <row r="57" spans="2:14" s="2" customFormat="1" x14ac:dyDescent="0.2">
      <c r="B57" s="4"/>
      <c r="C57" s="4"/>
      <c r="D57" s="127" t="str">
        <f>IF(Form!T2="deutsch",Übersetzung!B70,Übersetzung!C70)</f>
        <v>Hardness</v>
      </c>
      <c r="E57" s="126"/>
      <c r="F57" s="125" t="s">
        <v>190</v>
      </c>
      <c r="H57" s="47" t="s">
        <v>187</v>
      </c>
      <c r="I57" s="47"/>
      <c r="J57" s="47"/>
      <c r="K57" s="61"/>
      <c r="L57" s="47" t="s">
        <v>184</v>
      </c>
      <c r="M57" s="47" t="s">
        <v>184</v>
      </c>
      <c r="N57" s="47"/>
    </row>
    <row r="58" spans="2:14" s="2" customFormat="1" ht="12.75" customHeight="1" x14ac:dyDescent="0.2">
      <c r="B58" s="4"/>
      <c r="C58" s="4"/>
      <c r="D58" s="253" t="str">
        <f>IF(Form!T2="deutsch",Übersetzung!B160,Übersetzung!C160)</f>
        <v>Change of hardness</v>
      </c>
      <c r="E58" s="254"/>
      <c r="F58" s="255"/>
      <c r="H58" s="47" t="s">
        <v>187</v>
      </c>
      <c r="I58" s="47"/>
      <c r="J58" s="47"/>
      <c r="K58" s="61"/>
      <c r="L58" s="47"/>
      <c r="M58" s="47"/>
      <c r="N58" s="47"/>
    </row>
    <row r="59" spans="2:14" s="2" customFormat="1" ht="12.75" customHeight="1" x14ac:dyDescent="0.2">
      <c r="B59" s="4"/>
      <c r="C59" s="4"/>
      <c r="D59" s="231" t="str">
        <f>IF(Form!T2="deutsch",Übersetzung!B66,Übersetzung!C66)</f>
        <v>Tensile strength</v>
      </c>
      <c r="E59" s="243"/>
      <c r="F59" s="125" t="s">
        <v>190</v>
      </c>
      <c r="H59" s="47" t="s">
        <v>186</v>
      </c>
      <c r="I59" s="47"/>
      <c r="J59" s="47"/>
      <c r="K59" s="61"/>
      <c r="L59" s="47" t="s">
        <v>184</v>
      </c>
      <c r="M59" s="47" t="s">
        <v>184</v>
      </c>
      <c r="N59" s="47"/>
    </row>
    <row r="60" spans="2:14" s="2" customFormat="1" ht="12.75" customHeight="1" x14ac:dyDescent="0.2">
      <c r="B60" s="4"/>
      <c r="C60" s="4"/>
      <c r="D60" s="231" t="str">
        <f>IF(Form!T2="deutsch",Übersetzung!B161,Übersetzung!C161)</f>
        <v>Change of tensile strength</v>
      </c>
      <c r="E60" s="243"/>
      <c r="F60" s="232"/>
      <c r="H60" s="47" t="s">
        <v>185</v>
      </c>
      <c r="I60" s="47"/>
      <c r="J60" s="47"/>
      <c r="K60" s="61"/>
      <c r="L60" s="47" t="s">
        <v>184</v>
      </c>
      <c r="M60" s="47" t="s">
        <v>184</v>
      </c>
      <c r="N60" s="47"/>
    </row>
    <row r="61" spans="2:14" s="2" customFormat="1" ht="12.75" customHeight="1" x14ac:dyDescent="0.2">
      <c r="B61" s="4"/>
      <c r="C61" s="4"/>
      <c r="D61" s="231" t="str">
        <f>IF(Form!T2="deutsch",Übersetzung!B69,Übersetzung!C69)</f>
        <v>Elongation at break</v>
      </c>
      <c r="E61" s="243"/>
      <c r="F61" s="125" t="s">
        <v>190</v>
      </c>
      <c r="H61" s="47" t="s">
        <v>185</v>
      </c>
      <c r="I61" s="47"/>
      <c r="J61" s="47"/>
      <c r="K61" s="61"/>
      <c r="L61" s="47"/>
      <c r="M61" s="47"/>
      <c r="N61" s="47"/>
    </row>
    <row r="62" spans="2:14" s="2" customFormat="1" ht="12.75" customHeight="1" x14ac:dyDescent="0.2">
      <c r="B62" s="4"/>
      <c r="C62" s="4"/>
      <c r="D62" s="231" t="str">
        <f>IF(Form!T2="deutsch",Übersetzung!B162,Übersetzung!C162)</f>
        <v>Change of elongation at break</v>
      </c>
      <c r="E62" s="243"/>
      <c r="F62" s="232"/>
      <c r="H62" s="47" t="s">
        <v>185</v>
      </c>
      <c r="I62" s="47"/>
      <c r="J62" s="47"/>
      <c r="K62" s="61"/>
      <c r="L62" s="47" t="s">
        <v>184</v>
      </c>
      <c r="M62" s="47" t="s">
        <v>184</v>
      </c>
      <c r="N62" s="47"/>
    </row>
    <row r="65" spans="3:14" s="2" customFormat="1" ht="12.75" customHeight="1" x14ac:dyDescent="0.2">
      <c r="C65" s="250" t="str">
        <f>IF(Form!T2="deutsch",Übersetzung!B88,Übersetzung!C88)</f>
        <v>Max. permissible changes after storage in reference oil (IRM 902) after</v>
      </c>
      <c r="D65" s="250"/>
      <c r="E65" s="250"/>
      <c r="F65" s="250"/>
      <c r="G65" s="250"/>
      <c r="H65" s="250"/>
      <c r="I65" s="124" t="s">
        <v>189</v>
      </c>
      <c r="J65" s="122" t="str">
        <f>IF(Form!T2="deutsch",Übersetzung!B91,Übersetzung!C91)</f>
        <v>hours at</v>
      </c>
      <c r="K65" s="123" t="s">
        <v>188</v>
      </c>
    </row>
    <row r="66" spans="3:14" s="2" customFormat="1" ht="12.75" customHeight="1" x14ac:dyDescent="0.2">
      <c r="C66" s="264" t="str">
        <f>IF(Form!T2="deutsch",Übersetzung!B89,Übersetzung!C89)</f>
        <v>DEUTZ H0670 section 8.2</v>
      </c>
      <c r="D66" s="264"/>
      <c r="E66" s="264"/>
      <c r="F66" s="122" t="str">
        <f>IF(Form!T2="deutsch",Übersetzung!B76,Übersetzung!C76)</f>
        <v>or</v>
      </c>
      <c r="G66" s="122"/>
      <c r="H66" s="122"/>
      <c r="I66" s="230" t="str">
        <f>IF(Form!T2="deutsch",Übersetzung!B62,Übersetzung!C62)</f>
        <v>requested by DEUTZ</v>
      </c>
      <c r="J66" s="230"/>
      <c r="K66" s="61"/>
      <c r="L66" s="229" t="str">
        <f>IF(Form!T2="deutsch",Übersetzung!B63,Übersetzung!C63)</f>
        <v>proposed</v>
      </c>
      <c r="M66" s="229"/>
      <c r="N66" s="229"/>
    </row>
    <row r="67" spans="3:14" s="2" customFormat="1" ht="12.75" customHeight="1" x14ac:dyDescent="0.2">
      <c r="C67" s="264" t="str">
        <f>IF(Form!T2="deutsch",Übersetzung!B90,Übersetzung!C90)</f>
        <v>DIN 73411-2 Table 4 (ASTM-Oil Nr. 2 = IRM 902)</v>
      </c>
      <c r="D67" s="264"/>
      <c r="E67" s="264"/>
      <c r="F67" s="264"/>
      <c r="G67" s="4"/>
      <c r="H67" s="2" t="str">
        <f>IF(Form!T2="deutsch",Übersetzung!B158,Übersetzung!C158)</f>
        <v>Dimension</v>
      </c>
      <c r="I67" s="107" t="str">
        <f>IF(Form!T2="deutsch",Übersetzung!B59,Übersetzung!C59)</f>
        <v>Min.</v>
      </c>
      <c r="J67" s="107" t="str">
        <f>IF(Form!T2="deutsch",Übersetzung!B60,Übersetzung!C60)</f>
        <v>Max.</v>
      </c>
      <c r="K67" s="61"/>
      <c r="L67" s="108" t="str">
        <f>IF(Form!T2="deutsch",Übersetzung!B59,Übersetzung!C59)</f>
        <v>Min.</v>
      </c>
      <c r="M67" s="108" t="str">
        <f>IF(Form!T2="deutsch",Übersetzung!B60,Übersetzung!C60)</f>
        <v>Max.</v>
      </c>
      <c r="N67" s="108" t="str">
        <f>IF(Form!T2="deutsch",Übersetzung!B61,Übersetzung!C61)</f>
        <v>Actual</v>
      </c>
    </row>
    <row r="68" spans="3:14" s="2" customFormat="1" x14ac:dyDescent="0.2">
      <c r="C68" s="4"/>
      <c r="D68" s="231" t="str">
        <f>IF(Form!T2="deutsch",Übersetzung!B70,Übersetzung!C70)</f>
        <v>Hardness</v>
      </c>
      <c r="E68" s="232"/>
      <c r="H68" s="47" t="s">
        <v>187</v>
      </c>
      <c r="I68" s="47"/>
      <c r="J68" s="47"/>
      <c r="K68" s="61"/>
      <c r="L68" s="47" t="s">
        <v>184</v>
      </c>
      <c r="M68" s="47" t="s">
        <v>184</v>
      </c>
      <c r="N68" s="47"/>
    </row>
    <row r="69" spans="3:14" s="2" customFormat="1" x14ac:dyDescent="0.2">
      <c r="C69" s="4"/>
      <c r="D69" s="231" t="str">
        <f>IF(Form!T2="deutsch",Übersetzung!B82,Übersetzung!C82)</f>
        <v>Weight</v>
      </c>
      <c r="E69" s="232"/>
      <c r="H69" s="47" t="s">
        <v>185</v>
      </c>
      <c r="I69" s="47"/>
      <c r="J69" s="47"/>
      <c r="K69" s="61"/>
      <c r="L69" s="47" t="s">
        <v>184</v>
      </c>
      <c r="M69" s="47" t="s">
        <v>184</v>
      </c>
      <c r="N69" s="47"/>
    </row>
    <row r="70" spans="3:14" s="2" customFormat="1" x14ac:dyDescent="0.2">
      <c r="C70" s="4"/>
      <c r="D70" s="231" t="str">
        <f>IF(Form!T2="deutsch",Übersetzung!B66,Übersetzung!C66)</f>
        <v>Tensile strength</v>
      </c>
      <c r="E70" s="232"/>
      <c r="H70" s="47" t="s">
        <v>185</v>
      </c>
      <c r="I70" s="47"/>
      <c r="J70" s="47"/>
      <c r="L70" s="47" t="s">
        <v>184</v>
      </c>
      <c r="M70" s="47" t="s">
        <v>184</v>
      </c>
      <c r="N70" s="47"/>
    </row>
    <row r="71" spans="3:14" x14ac:dyDescent="0.2">
      <c r="D71" s="231" t="str">
        <f>IF(Form!T2="deutsch",Übersetzung!B69,Übersetzung!C69)</f>
        <v>Elongation at break</v>
      </c>
      <c r="E71" s="232"/>
      <c r="H71" s="47" t="s">
        <v>185</v>
      </c>
      <c r="I71" s="47"/>
      <c r="J71" s="47"/>
      <c r="L71" s="47" t="s">
        <v>184</v>
      </c>
      <c r="M71" s="47" t="s">
        <v>184</v>
      </c>
      <c r="N71" s="47"/>
    </row>
    <row r="73" spans="3:14" s="120" customFormat="1" x14ac:dyDescent="0.2">
      <c r="C73" s="250" t="str">
        <f>IF(Form!T2="deutsch",Übersetzung!B92,Übersetzung!C92)</f>
        <v>Max. permissible changes after storage in diesel according to DIN EN 590 After 70 hours at</v>
      </c>
      <c r="D73" s="250"/>
      <c r="E73" s="250"/>
      <c r="F73" s="250"/>
      <c r="G73" s="250"/>
      <c r="H73" s="250"/>
      <c r="I73" s="250"/>
      <c r="J73" s="250"/>
      <c r="K73" s="121" t="s">
        <v>188</v>
      </c>
    </row>
    <row r="74" spans="3:14" x14ac:dyDescent="0.2">
      <c r="C74" s="264" t="str">
        <f>IF(Form!T2="deutsch",Übersetzung!B93,Übersetzung!C93)</f>
        <v>DEUTZ H0670 section 8.3</v>
      </c>
      <c r="D74" s="264"/>
      <c r="E74" s="264"/>
      <c r="I74" s="230" t="str">
        <f>IF(Form!T2="deutsch",Übersetzung!B62,Übersetzung!C62)</f>
        <v>requested by DEUTZ</v>
      </c>
      <c r="J74" s="230"/>
      <c r="L74" s="229" t="str">
        <f>IF(Form!T2="deutsch",Übersetzung!B63,Übersetzung!C63)</f>
        <v>proposed</v>
      </c>
      <c r="M74" s="229"/>
      <c r="N74" s="229"/>
    </row>
    <row r="75" spans="3:14" x14ac:dyDescent="0.2">
      <c r="H75" s="2" t="str">
        <f>IF(Form!T2="deutsch",Übersetzung!B158,Übersetzung!C158)</f>
        <v>Dimension</v>
      </c>
      <c r="I75" s="107" t="str">
        <f>IF(Form!T2="deutsch",Übersetzung!B59,Übersetzung!C59)</f>
        <v>Min.</v>
      </c>
      <c r="J75" s="107" t="str">
        <f>IF(Form!T2="deutsch",Übersetzung!B60,Übersetzung!C60)</f>
        <v>Max.</v>
      </c>
      <c r="L75" s="108" t="str">
        <f>IF(Form!T2="deutsch",Übersetzung!B59,Übersetzung!C59)</f>
        <v>Min.</v>
      </c>
      <c r="M75" s="108" t="str">
        <f>IF(Form!T2="deutsch",Übersetzung!B60,Übersetzung!C60)</f>
        <v>Max.</v>
      </c>
      <c r="N75" s="108" t="str">
        <f>IF(Form!T2="deutsch",Übersetzung!B61,Übersetzung!C61)</f>
        <v>Actual</v>
      </c>
    </row>
    <row r="76" spans="3:14" x14ac:dyDescent="0.2">
      <c r="D76" s="231" t="str">
        <f>IF(Form!T2="deutsch",Übersetzung!B70,Übersetzung!C70)</f>
        <v>Hardness</v>
      </c>
      <c r="E76" s="232"/>
      <c r="H76" s="47" t="s">
        <v>187</v>
      </c>
      <c r="I76" s="47"/>
      <c r="J76" s="47"/>
      <c r="L76" s="47" t="s">
        <v>184</v>
      </c>
      <c r="M76" s="47" t="s">
        <v>184</v>
      </c>
      <c r="N76" s="47"/>
    </row>
    <row r="77" spans="3:14" x14ac:dyDescent="0.2">
      <c r="D77" s="231" t="str">
        <f>IF(Form!T2="deutsch",Übersetzung!B82,Übersetzung!C82)</f>
        <v>Weight</v>
      </c>
      <c r="E77" s="232"/>
      <c r="H77" s="47" t="s">
        <v>185</v>
      </c>
      <c r="I77" s="47"/>
      <c r="J77" s="47"/>
      <c r="L77" s="47" t="s">
        <v>184</v>
      </c>
      <c r="M77" s="47" t="s">
        <v>184</v>
      </c>
      <c r="N77" s="47"/>
    </row>
    <row r="78" spans="3:14" x14ac:dyDescent="0.2">
      <c r="D78" s="231" t="str">
        <f>IF(Form!T2="deutsch",Übersetzung!B66,Übersetzung!C66)</f>
        <v>Tensile strength</v>
      </c>
      <c r="E78" s="232"/>
      <c r="H78" s="47" t="s">
        <v>185</v>
      </c>
      <c r="I78" s="47"/>
      <c r="J78" s="47"/>
      <c r="L78" s="47" t="s">
        <v>184</v>
      </c>
      <c r="M78" s="47" t="s">
        <v>184</v>
      </c>
      <c r="N78" s="47"/>
    </row>
    <row r="79" spans="3:14" x14ac:dyDescent="0.2">
      <c r="D79" s="231" t="str">
        <f>IF(Form!T2="deutsch",Übersetzung!B69,Übersetzung!C69)</f>
        <v>Elongation at break</v>
      </c>
      <c r="E79" s="232"/>
      <c r="H79" s="47" t="s">
        <v>185</v>
      </c>
      <c r="I79" s="47"/>
      <c r="J79" s="47"/>
      <c r="L79" s="47" t="s">
        <v>184</v>
      </c>
      <c r="M79" s="47" t="s">
        <v>184</v>
      </c>
      <c r="N79" s="47"/>
    </row>
    <row r="81" spans="3:14" ht="12.75" customHeight="1" x14ac:dyDescent="0.2">
      <c r="C81" s="256" t="str">
        <f>IF(Form!T2="deutsch",Übersetzung!B94,Übersetzung!C94)</f>
        <v>Max. permissible changes after storage in test liquid according to DIN 53521,   Table 7; after 168 hours at boiling temperature (107 °C)</v>
      </c>
      <c r="D81" s="256"/>
      <c r="E81" s="256"/>
      <c r="F81" s="256"/>
      <c r="G81" s="256"/>
      <c r="H81" s="256"/>
      <c r="I81" s="256"/>
      <c r="J81" s="256"/>
      <c r="K81" s="256"/>
      <c r="L81" s="256"/>
      <c r="M81" s="256"/>
      <c r="N81" s="256"/>
    </row>
    <row r="82" spans="3:14" x14ac:dyDescent="0.2">
      <c r="C82" s="258" t="str">
        <f>IF(Form!T2="deutsch",Übersetzung!B95,Übersetzung!C95)</f>
        <v>DEUTZ H0670 section 8.4</v>
      </c>
      <c r="D82" s="258"/>
      <c r="E82" s="258"/>
      <c r="F82" s="17"/>
      <c r="G82" s="17"/>
      <c r="I82" s="230" t="str">
        <f>IF(Form!T2="deutsch",Übersetzung!B62,Übersetzung!C62)</f>
        <v>requested by DEUTZ</v>
      </c>
      <c r="J82" s="230"/>
      <c r="K82" s="61"/>
      <c r="L82" s="229" t="str">
        <f>IF(Form!T2="deutsch",Übersetzung!B63,Übersetzung!C63)</f>
        <v>proposed</v>
      </c>
      <c r="M82" s="229"/>
      <c r="N82" s="229"/>
    </row>
    <row r="83" spans="3:14" x14ac:dyDescent="0.2">
      <c r="H83" s="2" t="str">
        <f>IF(Form!T2="deutsch",Übersetzung!B158,Übersetzung!C158)</f>
        <v>Dimension</v>
      </c>
      <c r="I83" s="107" t="str">
        <f>IF(Form!T2="deutsch",Übersetzung!B59,Übersetzung!C59)</f>
        <v>Min.</v>
      </c>
      <c r="J83" s="107" t="str">
        <f>IF(Form!T2="deutsch",Übersetzung!B60,Übersetzung!C60)</f>
        <v>Max.</v>
      </c>
      <c r="K83" s="61"/>
      <c r="L83" s="108" t="str">
        <f>IF(Form!T2="deutsch",Übersetzung!B59,Übersetzung!C59)</f>
        <v>Min.</v>
      </c>
      <c r="M83" s="108" t="str">
        <f>IF(Form!T2="deutsch",Übersetzung!B60,Übersetzung!C60)</f>
        <v>Max.</v>
      </c>
      <c r="N83" s="108" t="str">
        <f>IF(Form!T2="deutsch",Übersetzung!B61,Übersetzung!C61)</f>
        <v>Actual</v>
      </c>
    </row>
    <row r="84" spans="3:14" x14ac:dyDescent="0.2">
      <c r="D84" s="231" t="str">
        <f>IF(Form!T2="deutsch",Übersetzung!B70,Übersetzung!C70)</f>
        <v>Hardness</v>
      </c>
      <c r="E84" s="232"/>
      <c r="H84" s="47" t="s">
        <v>187</v>
      </c>
      <c r="I84" s="47"/>
      <c r="J84" s="47"/>
      <c r="K84" s="61"/>
      <c r="L84" s="47"/>
      <c r="M84" s="47"/>
      <c r="N84" s="47"/>
    </row>
    <row r="85" spans="3:14" x14ac:dyDescent="0.2">
      <c r="D85" s="231" t="str">
        <f>IF(Form!T2="deutsch",Übersetzung!B82,Übersetzung!C82)</f>
        <v>Weight</v>
      </c>
      <c r="E85" s="232"/>
      <c r="H85" s="47" t="s">
        <v>185</v>
      </c>
      <c r="I85" s="47"/>
      <c r="J85" s="47"/>
      <c r="L85" s="47" t="s">
        <v>184</v>
      </c>
      <c r="M85" s="47" t="s">
        <v>184</v>
      </c>
      <c r="N85" s="47"/>
    </row>
    <row r="86" spans="3:14" x14ac:dyDescent="0.2">
      <c r="D86" s="231" t="str">
        <f>IF(Form!T2="deutsch",Übersetzung!B66,Übersetzung!C66)</f>
        <v>Tensile strength</v>
      </c>
      <c r="E86" s="232"/>
      <c r="H86" s="47" t="s">
        <v>185</v>
      </c>
      <c r="I86" s="47"/>
      <c r="J86" s="47"/>
      <c r="L86" s="47" t="s">
        <v>184</v>
      </c>
      <c r="M86" s="47" t="s">
        <v>184</v>
      </c>
      <c r="N86" s="47"/>
    </row>
    <row r="87" spans="3:14" x14ac:dyDescent="0.2">
      <c r="D87" s="231" t="str">
        <f>IF(Form!T2="deutsch",Übersetzung!B69,Übersetzung!C69)</f>
        <v>Elongation at break</v>
      </c>
      <c r="E87" s="232"/>
      <c r="H87" s="47" t="s">
        <v>185</v>
      </c>
      <c r="I87" s="47"/>
      <c r="J87" s="47"/>
      <c r="L87" s="47" t="s">
        <v>184</v>
      </c>
      <c r="M87" s="47" t="s">
        <v>184</v>
      </c>
      <c r="N87" s="47"/>
    </row>
    <row r="89" spans="3:14" ht="12.75" customHeight="1" x14ac:dyDescent="0.2">
      <c r="C89" s="267" t="str">
        <f>IF(Form!T2="deutsch",Übersetzung!B96,Übersetzung!C96)</f>
        <v>Resistance to ozone cracking</v>
      </c>
      <c r="D89" s="267"/>
      <c r="E89" s="267"/>
      <c r="F89" s="267"/>
      <c r="G89" s="119"/>
      <c r="H89" s="119"/>
      <c r="I89" s="119"/>
      <c r="J89" s="119"/>
    </row>
    <row r="90" spans="3:14" x14ac:dyDescent="0.2">
      <c r="C90" s="264" t="str">
        <f>IF(Form!T2="deutsch",Übersetzung!B97,Übersetzung!C97)</f>
        <v>DEUTZ H0670 section 8.5</v>
      </c>
      <c r="D90" s="264"/>
      <c r="E90" s="264"/>
      <c r="I90" s="230" t="str">
        <f>IF(Form!T2="deutsch",Übersetzung!B62,Übersetzung!C62)</f>
        <v>requested by DEUTZ</v>
      </c>
      <c r="J90" s="230"/>
      <c r="L90" s="229" t="str">
        <f>IF(Form!T2="deutsch",Übersetzung!B63,Übersetzung!C63)</f>
        <v>proposed</v>
      </c>
      <c r="M90" s="229"/>
      <c r="N90" s="229"/>
    </row>
    <row r="91" spans="3:14" x14ac:dyDescent="0.2">
      <c r="D91" s="231" t="str">
        <f>IF(Form!T2="deutsch",Übersetzung!B98,Übersetzung!C98)</f>
        <v>Test / Target</v>
      </c>
      <c r="E91" s="232"/>
      <c r="H91" s="47" t="str">
        <f>IF(Form!T2="deutsch",Übersetzung!B99,Übersetzung!C99)</f>
        <v>Stage</v>
      </c>
      <c r="I91" s="247"/>
      <c r="J91" s="248"/>
      <c r="L91" s="247"/>
      <c r="M91" s="249"/>
      <c r="N91" s="248"/>
    </row>
    <row r="93" spans="3:14" ht="12.75" customHeight="1" x14ac:dyDescent="0.2">
      <c r="C93" s="261" t="str">
        <f>IF(Form!T2="deutsch",Übersetzung!B100,Übersetzung!C100)</f>
        <v>UV resistance</v>
      </c>
      <c r="D93" s="261"/>
      <c r="E93" s="261"/>
      <c r="F93" s="261"/>
      <c r="G93" s="118"/>
      <c r="H93" s="118"/>
      <c r="I93" s="118"/>
      <c r="J93" s="118"/>
    </row>
    <row r="94" spans="3:14" x14ac:dyDescent="0.2">
      <c r="C94" s="264" t="str">
        <f>IF(Form!T2="deutsch",Übersetzung!B101,Übersetzung!C101)</f>
        <v>DEUTZ H0670 section 8.6</v>
      </c>
      <c r="D94" s="264"/>
      <c r="E94" s="264"/>
      <c r="I94" s="230" t="str">
        <f>IF(Form!T2="deutsch",Übersetzung!B62,Übersetzung!C62)</f>
        <v>requested by DEUTZ</v>
      </c>
      <c r="J94" s="230"/>
      <c r="L94" s="229" t="str">
        <f>IF(Form!T2="deutsch",Übersetzung!B63,Übersetzung!C63)</f>
        <v>proposed</v>
      </c>
      <c r="M94" s="229"/>
      <c r="N94" s="229"/>
    </row>
    <row r="95" spans="3:14" x14ac:dyDescent="0.2">
      <c r="I95" s="107"/>
      <c r="J95" s="107"/>
      <c r="L95" s="257" t="str">
        <f>IF(Form!T2="deutsch",Übersetzung!B61,Übersetzung!C61)</f>
        <v>Actual</v>
      </c>
      <c r="M95" s="257"/>
      <c r="N95" s="257"/>
    </row>
    <row r="96" spans="3:14" x14ac:dyDescent="0.2">
      <c r="D96" s="231" t="str">
        <f>IF(Form!T2="deutsch",Übersetzung!B98,Übersetzung!C98)</f>
        <v>Test / Target</v>
      </c>
      <c r="E96" s="232"/>
      <c r="I96" s="247"/>
      <c r="J96" s="248"/>
      <c r="L96" s="247"/>
      <c r="M96" s="249"/>
      <c r="N96" s="248"/>
    </row>
    <row r="99" spans="3:14" x14ac:dyDescent="0.2">
      <c r="C99" s="245"/>
      <c r="D99" s="245"/>
    </row>
    <row r="100" spans="3:14" s="115" customFormat="1" x14ac:dyDescent="0.2">
      <c r="C100" s="17"/>
      <c r="F100" s="116"/>
      <c r="G100" s="116"/>
      <c r="H100" s="116"/>
      <c r="I100" s="116"/>
      <c r="J100" s="116"/>
      <c r="K100" s="116"/>
      <c r="L100" s="116"/>
      <c r="M100" s="116"/>
      <c r="N100" s="116"/>
    </row>
    <row r="101" spans="3:14" ht="12.75" customHeight="1" x14ac:dyDescent="0.2">
      <c r="C101" s="260" t="str">
        <f>IF(Form!T2="deutsch",Übersetzung!B164,Übersetzung!C164)</f>
        <v>Test accoring to DIN 73411-2 table 5</v>
      </c>
      <c r="D101" s="260"/>
      <c r="E101" s="260"/>
      <c r="F101" s="260"/>
    </row>
    <row r="102" spans="3:14" x14ac:dyDescent="0.2">
      <c r="C102" s="265"/>
      <c r="D102" s="265"/>
      <c r="E102" s="265"/>
      <c r="F102" s="265"/>
    </row>
    <row r="103" spans="3:14" x14ac:dyDescent="0.2">
      <c r="C103" s="266" t="str">
        <f>IF(Form!T2="deutsch",Übersetzung!B166,Übersetzung!C166)</f>
        <v>3.9 Resistance of the inner layer to coolant</v>
      </c>
      <c r="D103" s="266"/>
      <c r="E103" s="266"/>
      <c r="F103" s="266"/>
      <c r="G103" s="266"/>
      <c r="H103" s="113"/>
    </row>
    <row r="104" spans="3:14" x14ac:dyDescent="0.2">
      <c r="I104" s="230" t="str">
        <f>IF(Form!T2="deutsch",Übersetzung!B62,Übersetzung!C62)</f>
        <v>requested by DEUTZ</v>
      </c>
      <c r="J104" s="230"/>
      <c r="K104" s="61"/>
      <c r="L104" s="229" t="str">
        <f>IF(Form!T2="deutsch",Übersetzung!B63,Übersetzung!C63)</f>
        <v>proposed</v>
      </c>
      <c r="M104" s="229"/>
      <c r="N104" s="229"/>
    </row>
    <row r="105" spans="3:14" x14ac:dyDescent="0.2">
      <c r="C105" s="17"/>
      <c r="D105" s="17"/>
      <c r="E105" s="17"/>
      <c r="F105" s="17"/>
      <c r="G105" s="17"/>
      <c r="H105" s="2" t="str">
        <f>IF(Form!T2="deutsch",Übersetzung!B158,Übersetzung!C158)</f>
        <v>Dimension</v>
      </c>
      <c r="I105" s="107" t="str">
        <f>IF(Form!T2="deutsch",Übersetzung!B59,Übersetzung!C59)</f>
        <v>Min.</v>
      </c>
      <c r="J105" s="107" t="str">
        <f>IF(Form!T2="deutsch",Übersetzung!B60,Übersetzung!C60)</f>
        <v>Max.</v>
      </c>
      <c r="K105" s="61"/>
      <c r="L105" s="108" t="str">
        <f>IF(Form!T2="deutsch",Übersetzung!B59,Übersetzung!C59)</f>
        <v>Min.</v>
      </c>
      <c r="M105" s="108" t="str">
        <f>IF(Form!T2="deutsch",Übersetzung!B60,Übersetzung!C60)</f>
        <v>Max.</v>
      </c>
      <c r="N105" s="108" t="str">
        <f>IF(Form!T2="deutsch",Übersetzung!B61,Übersetzung!C61)</f>
        <v>Actual</v>
      </c>
    </row>
    <row r="106" spans="3:14" ht="12.75" customHeight="1" x14ac:dyDescent="0.2">
      <c r="D106" s="246" t="str">
        <f>IF(Form!T2="deutsch",Übersetzung!B160,Übersetzung!C160)</f>
        <v>Change of hardness</v>
      </c>
      <c r="E106" s="246"/>
      <c r="F106" s="246"/>
      <c r="H106" s="47" t="s">
        <v>187</v>
      </c>
      <c r="I106" s="47"/>
      <c r="J106" s="47"/>
      <c r="L106" s="47" t="s">
        <v>184</v>
      </c>
      <c r="M106" s="47" t="s">
        <v>184</v>
      </c>
      <c r="N106" s="47"/>
    </row>
    <row r="107" spans="3:14" ht="12.75" customHeight="1" x14ac:dyDescent="0.2">
      <c r="D107" s="231" t="str">
        <f>IF(Form!T2="deutsch",Übersetzung!B66,Übersetzung!C66)</f>
        <v>Tensile strength</v>
      </c>
      <c r="E107" s="243"/>
      <c r="F107" s="232"/>
      <c r="H107" s="47" t="s">
        <v>186</v>
      </c>
      <c r="I107" s="47"/>
      <c r="J107" s="47"/>
      <c r="L107" s="47"/>
      <c r="M107" s="47"/>
      <c r="N107" s="47"/>
    </row>
    <row r="108" spans="3:14" ht="12.75" customHeight="1" x14ac:dyDescent="0.2">
      <c r="D108" s="246" t="str">
        <f>IF(Form!T2="deutsch",Übersetzung!B161,Übersetzung!C161)</f>
        <v>Change of tensile strength</v>
      </c>
      <c r="E108" s="246"/>
      <c r="F108" s="246"/>
      <c r="H108" s="47" t="s">
        <v>185</v>
      </c>
      <c r="I108" s="47"/>
      <c r="J108" s="47"/>
      <c r="L108" s="47" t="s">
        <v>184</v>
      </c>
      <c r="M108" s="47" t="s">
        <v>184</v>
      </c>
      <c r="N108" s="47"/>
    </row>
    <row r="109" spans="3:14" ht="12.75" customHeight="1" x14ac:dyDescent="0.2">
      <c r="D109" s="231" t="str">
        <f>IF(Form!T2="deutsch",Übersetzung!B69,Übersetzung!C69)</f>
        <v>Elongation at break</v>
      </c>
      <c r="E109" s="243"/>
      <c r="F109" s="232"/>
      <c r="H109" s="47" t="s">
        <v>185</v>
      </c>
      <c r="I109" s="47"/>
      <c r="J109" s="47"/>
      <c r="L109" s="47"/>
      <c r="M109" s="47"/>
      <c r="N109" s="47"/>
    </row>
    <row r="110" spans="3:14" ht="12.75" customHeight="1" x14ac:dyDescent="0.2">
      <c r="D110" s="246" t="str">
        <f>IF(Form!T2="deutsch",Übersetzung!B162,Übersetzung!C162)</f>
        <v>Change of elongation at break</v>
      </c>
      <c r="E110" s="246"/>
      <c r="F110" s="246"/>
      <c r="H110" s="47" t="s">
        <v>185</v>
      </c>
      <c r="I110" s="47"/>
      <c r="J110" s="47"/>
      <c r="L110" s="47" t="s">
        <v>184</v>
      </c>
      <c r="M110" s="47" t="s">
        <v>184</v>
      </c>
      <c r="N110" s="47"/>
    </row>
    <row r="111" spans="3:14" x14ac:dyDescent="0.2">
      <c r="D111" s="246" t="str">
        <f>IF(Form!T2="deutsch",Übersetzung!B167,Übersetzung!C167)</f>
        <v>Change of volume</v>
      </c>
      <c r="E111" s="246"/>
      <c r="F111" s="246"/>
      <c r="H111" s="47" t="s">
        <v>185</v>
      </c>
      <c r="I111" s="47"/>
      <c r="J111" s="47"/>
      <c r="L111" s="47" t="s">
        <v>184</v>
      </c>
      <c r="M111" s="47" t="s">
        <v>184</v>
      </c>
      <c r="N111" s="47"/>
    </row>
  </sheetData>
  <sheetProtection selectLockedCells="1"/>
  <mergeCells count="104">
    <mergeCell ref="D108:F108"/>
    <mergeCell ref="D106:F106"/>
    <mergeCell ref="D110:F110"/>
    <mergeCell ref="D111:F111"/>
    <mergeCell ref="C102:F102"/>
    <mergeCell ref="C103:G103"/>
    <mergeCell ref="C90:E90"/>
    <mergeCell ref="C94:E94"/>
    <mergeCell ref="C89:F89"/>
    <mergeCell ref="I90:J90"/>
    <mergeCell ref="I20:K21"/>
    <mergeCell ref="F20:G21"/>
    <mergeCell ref="D59:E59"/>
    <mergeCell ref="C73:J73"/>
    <mergeCell ref="C66:E66"/>
    <mergeCell ref="C67:F67"/>
    <mergeCell ref="I82:J82"/>
    <mergeCell ref="C65:H65"/>
    <mergeCell ref="D40:F40"/>
    <mergeCell ref="C32:G32"/>
    <mergeCell ref="D50:F50"/>
    <mergeCell ref="D48:F48"/>
    <mergeCell ref="D76:E76"/>
    <mergeCell ref="D77:E77"/>
    <mergeCell ref="D78:E78"/>
    <mergeCell ref="D79:E79"/>
    <mergeCell ref="I74:J74"/>
    <mergeCell ref="C74:E74"/>
    <mergeCell ref="D51:E51"/>
    <mergeCell ref="D68:E68"/>
    <mergeCell ref="D69:E69"/>
    <mergeCell ref="D70:E70"/>
    <mergeCell ref="I104:J104"/>
    <mergeCell ref="D107:F107"/>
    <mergeCell ref="D109:F109"/>
    <mergeCell ref="D52:F52"/>
    <mergeCell ref="D58:F58"/>
    <mergeCell ref="D61:E61"/>
    <mergeCell ref="D71:E71"/>
    <mergeCell ref="L82:N82"/>
    <mergeCell ref="C81:N81"/>
    <mergeCell ref="I94:J94"/>
    <mergeCell ref="L94:N94"/>
    <mergeCell ref="D96:E96"/>
    <mergeCell ref="I96:J96"/>
    <mergeCell ref="L96:N96"/>
    <mergeCell ref="L95:N95"/>
    <mergeCell ref="C82:E82"/>
    <mergeCell ref="D91:E91"/>
    <mergeCell ref="L104:N104"/>
    <mergeCell ref="F55:G55"/>
    <mergeCell ref="C99:D99"/>
    <mergeCell ref="C101:F101"/>
    <mergeCell ref="C93:F93"/>
    <mergeCell ref="I66:J66"/>
    <mergeCell ref="L66:N66"/>
    <mergeCell ref="L90:N90"/>
    <mergeCell ref="I91:J91"/>
    <mergeCell ref="L91:N91"/>
    <mergeCell ref="D84:E84"/>
    <mergeCell ref="D85:E85"/>
    <mergeCell ref="D86:E86"/>
    <mergeCell ref="D87:E87"/>
    <mergeCell ref="E15:G15"/>
    <mergeCell ref="K15:N15"/>
    <mergeCell ref="C17:Q18"/>
    <mergeCell ref="F23:G23"/>
    <mergeCell ref="I23:K23"/>
    <mergeCell ref="L74:N74"/>
    <mergeCell ref="D37:F37"/>
    <mergeCell ref="C44:I44"/>
    <mergeCell ref="I45:J45"/>
    <mergeCell ref="L45:N45"/>
    <mergeCell ref="C45:D45"/>
    <mergeCell ref="D49:E49"/>
    <mergeCell ref="L55:N55"/>
    <mergeCell ref="I55:J55"/>
    <mergeCell ref="D39:E39"/>
    <mergeCell ref="C54:I54"/>
    <mergeCell ref="D41:E41"/>
    <mergeCell ref="A1:S2"/>
    <mergeCell ref="C7:D7"/>
    <mergeCell ref="M7:Q7"/>
    <mergeCell ref="E8:G9"/>
    <mergeCell ref="K8:N8"/>
    <mergeCell ref="E11:G11"/>
    <mergeCell ref="K11:N11"/>
    <mergeCell ref="C22:E22"/>
    <mergeCell ref="D62:F62"/>
    <mergeCell ref="D60:F60"/>
    <mergeCell ref="F22:G22"/>
    <mergeCell ref="I22:K22"/>
    <mergeCell ref="C23:E23"/>
    <mergeCell ref="A33:D33"/>
    <mergeCell ref="B55:D55"/>
    <mergeCell ref="D35:F35"/>
    <mergeCell ref="D36:F36"/>
    <mergeCell ref="L27:N27"/>
    <mergeCell ref="I27:J27"/>
    <mergeCell ref="I33:J33"/>
    <mergeCell ref="L33:N33"/>
    <mergeCell ref="D38:F38"/>
    <mergeCell ref="E13:G13"/>
    <mergeCell ref="K13:N13"/>
  </mergeCells>
  <pageMargins left="0.70866141732283472" right="0.39370078740157483" top="0.78740157480314965" bottom="0.51181102362204722" header="0.31496062992125984" footer="0.31496062992125984"/>
  <pageSetup paperSize="9" scale="68" orientation="portrait" r:id="rId1"/>
  <headerFooter>
    <oddHeader>&amp;L&amp;6VQ-L008&amp;10
&amp;R&amp;6DEUTZ AG</oddHeader>
    <oddFooter>&amp;L&amp;6&amp;F&amp;R&amp;6Print: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56C9-0984-48D1-9EE6-E576E5B1262F}">
  <sheetPr>
    <tabColor rgb="FFFFFF00"/>
    <pageSetUpPr fitToPage="1"/>
  </sheetPr>
  <dimension ref="A1:WWA76"/>
  <sheetViews>
    <sheetView showGridLines="0" topLeftCell="A37" zoomScaleNormal="100" workbookViewId="0">
      <selection activeCell="H48" sqref="H48"/>
    </sheetView>
  </sheetViews>
  <sheetFormatPr baseColWidth="10" defaultColWidth="0" defaultRowHeight="12.75" x14ac:dyDescent="0.2"/>
  <cols>
    <col min="1" max="1" width="0.85546875" style="2" customWidth="1"/>
    <col min="2" max="2" width="1.42578125" style="4" customWidth="1"/>
    <col min="3" max="3" width="4.7109375" style="4" customWidth="1"/>
    <col min="4" max="4" width="11.28515625" style="4" customWidth="1"/>
    <col min="5" max="5" width="16.5703125" style="2" bestFit="1" customWidth="1"/>
    <col min="6" max="6" width="6.7109375" style="2" customWidth="1"/>
    <col min="7" max="7" width="9.85546875" style="2" customWidth="1"/>
    <col min="8" max="9" width="9.5703125" style="2" customWidth="1"/>
    <col min="10" max="10" width="10.28515625" style="2" customWidth="1"/>
    <col min="11" max="11" width="8.28515625" style="2" customWidth="1"/>
    <col min="12" max="12" width="8.5703125" style="2" customWidth="1"/>
    <col min="13" max="13" width="8.7109375" style="2" customWidth="1"/>
    <col min="14" max="14" width="9.42578125" style="2" customWidth="1"/>
    <col min="15" max="16" width="8.5703125" style="4" customWidth="1"/>
    <col min="17" max="17" width="5.140625" style="4" customWidth="1"/>
    <col min="18" max="18" width="1.28515625" style="2" customWidth="1"/>
    <col min="19" max="19" width="0.85546875" style="2" customWidth="1"/>
    <col min="20" max="20" width="0" hidden="1" customWidth="1"/>
    <col min="21" max="21" width="81.5703125" hidden="1" customWidth="1"/>
    <col min="22"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19" ht="30.75" customHeight="1" x14ac:dyDescent="0.2">
      <c r="A1" s="238" t="str">
        <f>IF(Form!T2="deutsch",Übersetzung!B51,Übersetzung!C51)</f>
        <v>VQ-L008 feasibility study
Material comparision</v>
      </c>
      <c r="B1" s="239"/>
      <c r="C1" s="239"/>
      <c r="D1" s="239"/>
      <c r="E1" s="239"/>
      <c r="F1" s="239"/>
      <c r="G1" s="239"/>
      <c r="H1" s="239"/>
      <c r="I1" s="239"/>
      <c r="J1" s="239"/>
      <c r="K1" s="239"/>
      <c r="L1" s="239"/>
      <c r="M1" s="239"/>
      <c r="N1" s="239"/>
      <c r="O1" s="239"/>
      <c r="P1" s="239"/>
      <c r="Q1" s="239"/>
      <c r="R1" s="239"/>
      <c r="S1" s="240"/>
    </row>
    <row r="2" spans="1:19" ht="27" customHeight="1" x14ac:dyDescent="0.2">
      <c r="A2" s="241"/>
      <c r="B2" s="195"/>
      <c r="C2" s="195"/>
      <c r="D2" s="195"/>
      <c r="E2" s="195"/>
      <c r="F2" s="195"/>
      <c r="G2" s="195"/>
      <c r="H2" s="195"/>
      <c r="I2" s="195"/>
      <c r="J2" s="195"/>
      <c r="K2" s="195"/>
      <c r="L2" s="195"/>
      <c r="M2" s="195"/>
      <c r="N2" s="195"/>
      <c r="O2" s="195"/>
      <c r="P2" s="195"/>
      <c r="Q2" s="195"/>
      <c r="R2" s="195"/>
      <c r="S2" s="242"/>
    </row>
    <row r="3" spans="1:19" s="23" customFormat="1" ht="6" customHeight="1" x14ac:dyDescent="0.2">
      <c r="A3" s="138"/>
      <c r="B3" s="56"/>
      <c r="C3" s="56"/>
      <c r="D3" s="56"/>
      <c r="E3" s="56"/>
      <c r="F3" s="56"/>
      <c r="G3" s="56"/>
      <c r="H3" s="56"/>
      <c r="I3" s="56"/>
      <c r="J3" s="56"/>
      <c r="K3" s="56"/>
      <c r="L3" s="56"/>
      <c r="M3" s="56"/>
      <c r="N3" s="56"/>
      <c r="O3" s="56"/>
      <c r="P3" s="56"/>
      <c r="Q3" s="56"/>
      <c r="R3" s="56"/>
      <c r="S3" s="136"/>
    </row>
    <row r="4" spans="1:19" ht="0.75" customHeight="1" x14ac:dyDescent="0.2">
      <c r="A4" s="135"/>
      <c r="B4" s="1"/>
      <c r="C4" s="1"/>
      <c r="D4" s="1"/>
      <c r="E4" s="1"/>
      <c r="F4" s="1"/>
      <c r="G4" s="1"/>
      <c r="H4" s="1"/>
      <c r="I4" s="1"/>
      <c r="J4" s="1"/>
      <c r="K4" s="1"/>
      <c r="L4" s="1"/>
      <c r="M4" s="1"/>
      <c r="N4" s="1"/>
      <c r="O4" s="1"/>
      <c r="P4" s="1"/>
      <c r="Q4" s="1"/>
      <c r="R4" s="1"/>
      <c r="S4" s="133"/>
    </row>
    <row r="5" spans="1:19" ht="4.5" customHeight="1" x14ac:dyDescent="0.2">
      <c r="A5" s="132"/>
      <c r="S5" s="3"/>
    </row>
    <row r="6" spans="1:19" ht="8.25" customHeight="1" x14ac:dyDescent="0.2">
      <c r="A6" s="132"/>
      <c r="B6" s="69"/>
      <c r="C6" s="69"/>
      <c r="D6" s="69"/>
      <c r="E6" s="69"/>
      <c r="F6" s="69"/>
      <c r="G6" s="69"/>
      <c r="H6" s="69"/>
      <c r="I6" s="69"/>
      <c r="J6" s="69"/>
      <c r="K6" s="69"/>
      <c r="L6" s="69"/>
      <c r="M6" s="69"/>
      <c r="N6" s="69"/>
      <c r="O6" s="69" t="s">
        <v>29</v>
      </c>
      <c r="P6" s="69"/>
      <c r="Q6" s="69"/>
      <c r="R6" s="69"/>
      <c r="S6" s="3"/>
    </row>
    <row r="7" spans="1:19" ht="15.75" customHeight="1" x14ac:dyDescent="0.2">
      <c r="A7" s="132"/>
      <c r="B7" s="6"/>
      <c r="C7" s="184"/>
      <c r="D7" s="184"/>
      <c r="E7" s="59"/>
      <c r="F7" s="60"/>
      <c r="G7" s="61"/>
      <c r="H7" s="61"/>
      <c r="I7" s="61"/>
      <c r="J7" s="61"/>
      <c r="K7" s="61"/>
      <c r="L7" s="61"/>
      <c r="M7" s="185"/>
      <c r="N7" s="185"/>
      <c r="O7" s="185"/>
      <c r="P7" s="185"/>
      <c r="Q7" s="185"/>
      <c r="R7" s="60"/>
      <c r="S7" s="3"/>
    </row>
    <row r="8" spans="1:19" ht="15.75" customHeight="1" x14ac:dyDescent="0.2">
      <c r="A8" s="132"/>
      <c r="B8" s="6"/>
      <c r="C8" s="60" t="str">
        <f>Form!C9</f>
        <v>Supplier:</v>
      </c>
      <c r="E8" s="213" t="str">
        <f>IF(Form!E9:G9&lt;&gt;"",Form!E9:G9,"")</f>
        <v/>
      </c>
      <c r="F8" s="214"/>
      <c r="G8" s="215"/>
      <c r="H8" s="60"/>
      <c r="I8" s="60" t="str">
        <f>Form!I9</f>
        <v>Business partner no:</v>
      </c>
      <c r="J8" s="60"/>
      <c r="K8" s="207" t="str">
        <f>IF(Form!K9:N9&lt;&gt;"",Form!K9:N9,"")</f>
        <v/>
      </c>
      <c r="L8" s="208"/>
      <c r="M8" s="208"/>
      <c r="N8" s="209"/>
      <c r="R8" s="60"/>
      <c r="S8" s="3"/>
    </row>
    <row r="9" spans="1:19" ht="15.75" customHeight="1" x14ac:dyDescent="0.2">
      <c r="A9" s="132"/>
      <c r="B9" s="6"/>
      <c r="E9" s="216"/>
      <c r="F9" s="217"/>
      <c r="G9" s="218"/>
      <c r="R9" s="60"/>
      <c r="S9" s="3"/>
    </row>
    <row r="10" spans="1:19" ht="15.75" customHeight="1" x14ac:dyDescent="0.2">
      <c r="A10" s="132"/>
      <c r="B10" s="6"/>
      <c r="L10" s="2" t="s">
        <v>2</v>
      </c>
      <c r="R10" s="60"/>
      <c r="S10" s="3"/>
    </row>
    <row r="11" spans="1:19" ht="15.75" customHeight="1" x14ac:dyDescent="0.2">
      <c r="A11" s="132"/>
      <c r="B11" s="6"/>
      <c r="C11" s="60" t="str">
        <f>Form!C12</f>
        <v>Product name:</v>
      </c>
      <c r="D11" s="6"/>
      <c r="E11" s="207" t="str">
        <f>IF(Form!E12:G12&lt;&gt;"",Form!E12:G12,"")</f>
        <v/>
      </c>
      <c r="F11" s="208"/>
      <c r="G11" s="209"/>
      <c r="H11" s="60"/>
      <c r="I11" s="60" t="str">
        <f>Form!I12</f>
        <v>DEUTZ part number:</v>
      </c>
      <c r="J11" s="60"/>
      <c r="K11" s="210" t="str">
        <f>IF(Form!K12:N12&lt;&gt;"",Form!K12:N12,"")</f>
        <v/>
      </c>
      <c r="L11" s="211"/>
      <c r="M11" s="211"/>
      <c r="N11" s="212"/>
      <c r="O11" s="60" t="s">
        <v>3</v>
      </c>
      <c r="P11" s="6"/>
      <c r="Q11" s="46" t="str">
        <f>IF(Form!Q12&lt;&gt;"",Form!Q12,"")</f>
        <v/>
      </c>
      <c r="R11" s="60"/>
      <c r="S11" s="3"/>
    </row>
    <row r="12" spans="1:19" ht="15.75" customHeight="1" x14ac:dyDescent="0.2">
      <c r="A12" s="132"/>
      <c r="B12" s="6"/>
      <c r="E12" s="96"/>
      <c r="F12" s="96"/>
      <c r="G12" s="96"/>
      <c r="P12" s="6"/>
      <c r="R12" s="60"/>
      <c r="S12" s="3"/>
    </row>
    <row r="13" spans="1:19" ht="15.75" customHeight="1" x14ac:dyDescent="0.2">
      <c r="A13" s="132"/>
      <c r="B13" s="6"/>
      <c r="C13" s="60" t="str">
        <f>Form!C12</f>
        <v>Product name:</v>
      </c>
      <c r="D13" s="6"/>
      <c r="E13" s="207" t="str">
        <f>IF(Form!E14:G14&lt;&gt;"",Form!E14:G14,"")</f>
        <v/>
      </c>
      <c r="F13" s="208"/>
      <c r="G13" s="209"/>
      <c r="H13" s="60"/>
      <c r="I13" s="60" t="str">
        <f>Form!I12</f>
        <v>DEUTZ part number:</v>
      </c>
      <c r="J13" s="60"/>
      <c r="K13" s="210" t="str">
        <f>IF(Form!K14:N14&lt;&gt;"",Form!K14:N14,"")</f>
        <v/>
      </c>
      <c r="L13" s="211"/>
      <c r="M13" s="211"/>
      <c r="N13" s="212"/>
      <c r="O13" s="60" t="s">
        <v>3</v>
      </c>
      <c r="P13" s="6"/>
      <c r="Q13" s="46" t="str">
        <f>IF(Form!Q14&lt;&gt;"",Form!Q14,"")</f>
        <v/>
      </c>
      <c r="R13" s="60"/>
      <c r="S13" s="3"/>
    </row>
    <row r="14" spans="1:19" ht="15.75" customHeight="1" x14ac:dyDescent="0.2">
      <c r="A14" s="132"/>
      <c r="B14" s="6"/>
      <c r="C14" s="60"/>
      <c r="D14" s="6"/>
      <c r="E14" s="62"/>
      <c r="F14" s="60"/>
      <c r="G14" s="97"/>
      <c r="H14" s="60"/>
      <c r="I14" s="60"/>
      <c r="J14" s="60"/>
      <c r="K14" s="60"/>
      <c r="L14" s="60"/>
      <c r="M14" s="62"/>
      <c r="N14" s="62"/>
      <c r="O14" s="60"/>
      <c r="P14" s="6"/>
      <c r="Q14" s="6"/>
      <c r="R14" s="60"/>
      <c r="S14" s="3"/>
    </row>
    <row r="15" spans="1:19" ht="15.75" customHeight="1" x14ac:dyDescent="0.2">
      <c r="A15" s="132"/>
      <c r="B15" s="6"/>
      <c r="C15" s="60" t="str">
        <f>Form!C12</f>
        <v>Product name:</v>
      </c>
      <c r="D15" s="6"/>
      <c r="E15" s="207" t="str">
        <f>IF(Form!E16:G16&lt;&gt;"",Form!E16:G16,"")</f>
        <v/>
      </c>
      <c r="F15" s="208"/>
      <c r="G15" s="209"/>
      <c r="H15" s="60"/>
      <c r="I15" s="60" t="str">
        <f>Form!I12</f>
        <v>DEUTZ part number:</v>
      </c>
      <c r="J15" s="60"/>
      <c r="K15" s="210" t="str">
        <f>IF(Form!K16:N16&lt;&gt;"",Form!K16:N16,"")</f>
        <v/>
      </c>
      <c r="L15" s="211"/>
      <c r="M15" s="211"/>
      <c r="N15" s="212"/>
      <c r="O15" s="60" t="s">
        <v>3</v>
      </c>
      <c r="P15" s="6"/>
      <c r="Q15" s="46" t="str">
        <f>IF(Form!Q16&lt;&gt;"",Form!Q16,"")</f>
        <v/>
      </c>
      <c r="R15" s="60"/>
      <c r="S15" s="3"/>
    </row>
    <row r="16" spans="1:19" ht="15.75" customHeight="1" x14ac:dyDescent="0.2">
      <c r="A16" s="132"/>
      <c r="B16" s="6"/>
      <c r="C16" s="6"/>
      <c r="D16" s="6"/>
      <c r="E16" s="60"/>
      <c r="F16" s="60"/>
      <c r="G16" s="60"/>
      <c r="H16" s="60"/>
      <c r="I16" s="60"/>
      <c r="J16" s="60"/>
      <c r="K16" s="60"/>
      <c r="L16" s="60"/>
      <c r="M16" s="60"/>
      <c r="N16" s="60"/>
      <c r="O16" s="6"/>
      <c r="P16" s="6"/>
      <c r="Q16" s="98"/>
      <c r="R16" s="60"/>
      <c r="S16" s="3"/>
    </row>
    <row r="17" spans="1:19" ht="12.75" customHeight="1" x14ac:dyDescent="0.2">
      <c r="A17" s="132"/>
      <c r="B17" s="6"/>
      <c r="C17" s="233" t="str">
        <f>IF(Form!T2="deutsch",Übersetzung!B53,Übersetzung!C53)</f>
        <v>Material properties according to DEUTZ Standards must be provided.</v>
      </c>
      <c r="D17" s="233"/>
      <c r="E17" s="233"/>
      <c r="F17" s="233"/>
      <c r="G17" s="233"/>
      <c r="H17" s="233"/>
      <c r="I17" s="233"/>
      <c r="J17" s="233"/>
      <c r="K17" s="233"/>
      <c r="L17" s="233"/>
      <c r="M17" s="233"/>
      <c r="N17" s="233"/>
      <c r="O17" s="233"/>
      <c r="P17" s="233"/>
      <c r="Q17" s="233"/>
      <c r="R17" s="5"/>
      <c r="S17" s="3"/>
    </row>
    <row r="18" spans="1:19" ht="14.25" customHeight="1" x14ac:dyDescent="0.2">
      <c r="A18" s="132"/>
      <c r="B18" s="70"/>
      <c r="C18" s="233"/>
      <c r="D18" s="233"/>
      <c r="E18" s="233"/>
      <c r="F18" s="233"/>
      <c r="G18" s="233"/>
      <c r="H18" s="233"/>
      <c r="I18" s="233"/>
      <c r="J18" s="233"/>
      <c r="K18" s="233"/>
      <c r="L18" s="233"/>
      <c r="M18" s="233"/>
      <c r="N18" s="233"/>
      <c r="O18" s="233"/>
      <c r="P18" s="233"/>
      <c r="Q18" s="233"/>
      <c r="R18" s="5"/>
      <c r="S18" s="3"/>
    </row>
    <row r="19" spans="1:19" ht="12.75" customHeight="1" x14ac:dyDescent="0.2">
      <c r="A19" s="132"/>
      <c r="B19" s="70"/>
      <c r="C19" s="99"/>
      <c r="E19" s="70"/>
      <c r="F19" s="5"/>
      <c r="G19" s="5"/>
      <c r="H19" s="5"/>
      <c r="I19" s="5"/>
      <c r="J19" s="5"/>
      <c r="K19" s="5"/>
      <c r="L19" s="5"/>
      <c r="M19" s="5"/>
      <c r="N19" s="5"/>
      <c r="O19" s="100"/>
      <c r="P19" s="100"/>
      <c r="Q19" s="100"/>
      <c r="R19" s="5"/>
      <c r="S19" s="3"/>
    </row>
    <row r="20" spans="1:19" ht="12.75" customHeight="1" x14ac:dyDescent="0.2">
      <c r="A20" s="132"/>
      <c r="B20" s="70"/>
      <c r="C20" s="99"/>
      <c r="E20" s="70"/>
      <c r="F20" s="278" t="str">
        <f>IF(Form!T2="deutsch",Übersetzung!B62,Übersetzung!C62)</f>
        <v>requested by DEUTZ</v>
      </c>
      <c r="G20" s="278"/>
      <c r="H20" s="5"/>
      <c r="I20" s="268" t="str">
        <f>IF(Form!T2="deutsch",Übersetzung!B64,Übersetzung!C64)</f>
        <v>proposed (unique material name)</v>
      </c>
      <c r="J20" s="268"/>
      <c r="K20" s="268"/>
      <c r="M20" s="5"/>
      <c r="N20" s="5"/>
      <c r="O20" s="100"/>
      <c r="P20" s="100"/>
      <c r="Q20" s="100"/>
      <c r="R20" s="5"/>
      <c r="S20" s="3"/>
    </row>
    <row r="21" spans="1:19" ht="12.75" customHeight="1" x14ac:dyDescent="0.2">
      <c r="A21" s="132"/>
      <c r="B21" s="70"/>
      <c r="C21" s="99"/>
      <c r="E21" s="70"/>
      <c r="F21" s="279"/>
      <c r="G21" s="279"/>
      <c r="H21" s="5"/>
      <c r="I21" s="269"/>
      <c r="J21" s="269"/>
      <c r="K21" s="269"/>
      <c r="M21" s="5"/>
      <c r="N21" s="5"/>
      <c r="O21" s="100"/>
      <c r="P21" s="100"/>
      <c r="Q21" s="100"/>
      <c r="R21" s="5"/>
      <c r="S21" s="3"/>
    </row>
    <row r="22" spans="1:19" ht="26.25" customHeight="1" x14ac:dyDescent="0.2">
      <c r="A22" s="132"/>
      <c r="B22" s="70"/>
      <c r="C22" s="176" t="str">
        <f>IF(Form!T2="deutsch",Übersetzung!B54,Übersetzung!C54)</f>
        <v>Material</v>
      </c>
      <c r="D22" s="176"/>
      <c r="E22" s="228"/>
      <c r="F22" s="223"/>
      <c r="G22" s="225"/>
      <c r="H22" s="5"/>
      <c r="I22" s="223"/>
      <c r="J22" s="224"/>
      <c r="K22" s="225"/>
      <c r="M22" s="5"/>
      <c r="N22" s="5"/>
      <c r="O22" s="100"/>
      <c r="P22" s="100"/>
      <c r="Q22" s="100"/>
      <c r="R22" s="5"/>
      <c r="S22" s="3"/>
    </row>
    <row r="23" spans="1:19" ht="26.25" customHeight="1" x14ac:dyDescent="0.2">
      <c r="A23" s="132"/>
      <c r="B23" s="70"/>
      <c r="C23" s="226" t="str">
        <f>IF(Form!T2="deutsch",Übersetzung!B55,Übersetzung!C55) &amp; CHAR(10) &amp; IF(Form!T2="deutsch",Übersetzung!B56,Übersetzung!C56)</f>
        <v>according/
corresponding standard</v>
      </c>
      <c r="D23" s="226"/>
      <c r="E23" s="227"/>
      <c r="F23" s="223"/>
      <c r="G23" s="225"/>
      <c r="H23" s="5"/>
      <c r="I23" s="223"/>
      <c r="J23" s="224"/>
      <c r="K23" s="225"/>
      <c r="M23" s="5"/>
      <c r="N23" s="5"/>
      <c r="O23" s="100"/>
      <c r="P23" s="100"/>
      <c r="Q23" s="100"/>
      <c r="R23" s="5"/>
      <c r="S23" s="3"/>
    </row>
    <row r="24" spans="1:19" ht="12.75" customHeight="1" x14ac:dyDescent="0.2">
      <c r="A24" s="132"/>
      <c r="B24" s="70"/>
      <c r="C24" s="49"/>
      <c r="E24" s="70"/>
      <c r="F24" s="5"/>
      <c r="G24" s="5"/>
      <c r="H24" s="5"/>
      <c r="I24" s="5"/>
      <c r="J24" s="5"/>
      <c r="K24" s="5"/>
      <c r="L24" s="5"/>
      <c r="M24" s="5"/>
      <c r="N24" s="5"/>
      <c r="O24" s="100"/>
      <c r="P24" s="100"/>
      <c r="Q24" s="100"/>
      <c r="R24" s="5"/>
      <c r="S24" s="3"/>
    </row>
    <row r="25" spans="1:19" ht="12.75" customHeight="1" x14ac:dyDescent="0.2">
      <c r="A25" s="132"/>
      <c r="B25" s="6"/>
      <c r="C25" s="80"/>
      <c r="D25" s="6"/>
      <c r="E25" s="5"/>
      <c r="F25" s="5"/>
      <c r="G25" s="5"/>
      <c r="H25" s="5"/>
      <c r="I25" s="5"/>
      <c r="J25" s="5"/>
      <c r="K25" s="5"/>
      <c r="L25" s="5"/>
      <c r="M25" s="5"/>
      <c r="N25" s="5"/>
      <c r="O25" s="101"/>
      <c r="P25" s="101"/>
      <c r="Q25" s="101"/>
      <c r="R25" s="5"/>
      <c r="S25" s="3"/>
    </row>
    <row r="26" spans="1:19" ht="12.75" customHeight="1" x14ac:dyDescent="0.2">
      <c r="C26" s="114" t="str">
        <f>IF(Form!T2="deutsch",Übersetzung!B102,Übersetzung!C102)</f>
        <v>Additives</v>
      </c>
      <c r="D26" s="153"/>
      <c r="L26" s="5"/>
    </row>
    <row r="27" spans="1:19" x14ac:dyDescent="0.2">
      <c r="C27" s="264" t="str">
        <f>IF(Form!T2="deutsch",Übersetzung!B103,Übersetzung!C103)</f>
        <v>DEUTZ H0669 section 5</v>
      </c>
      <c r="D27" s="264"/>
      <c r="E27" s="264"/>
      <c r="I27" s="230" t="str">
        <f>IF(Form!T2="deutsch",Übersetzung!B62,Übersetzung!C62)</f>
        <v>requested by DEUTZ</v>
      </c>
      <c r="J27" s="230"/>
      <c r="K27" s="230"/>
      <c r="L27" s="5"/>
      <c r="M27" s="229" t="str">
        <f>IF(Form!T2="deutsch",Übersetzung!B63,Übersetzung!C63)</f>
        <v>proposed</v>
      </c>
      <c r="N27" s="229"/>
      <c r="O27" s="229"/>
      <c r="P27" s="152"/>
    </row>
    <row r="28" spans="1:19" x14ac:dyDescent="0.2">
      <c r="D28" s="106"/>
      <c r="E28"/>
      <c r="H28" s="2" t="str">
        <f>IF(Form!T2="deutsch",Übersetzung!B158,Übersetzung!C158)</f>
        <v>Dimension</v>
      </c>
      <c r="I28" s="107" t="str">
        <f>IF(Form!T2="deutsch",Übersetzung!B59,Übersetzung!C59)</f>
        <v>Min.</v>
      </c>
      <c r="J28" s="107" t="str">
        <f>IF(Form!T2="deutsch",Übersetzung!B60,Übersetzung!C60)</f>
        <v>Max.</v>
      </c>
      <c r="K28" s="107" t="str">
        <f>IF(Form!T2="deutsch",Übersetzung!B137,Übersetzung!C137)</f>
        <v>Type</v>
      </c>
      <c r="L28" s="5"/>
      <c r="M28" s="108" t="str">
        <f>IF(Form!T2="deutsch",Übersetzung!B59,Übersetzung!C59)</f>
        <v>Min.</v>
      </c>
      <c r="N28" s="108" t="str">
        <f>IF(Form!T2="deutsch",Übersetzung!B60,Übersetzung!C60)</f>
        <v>Max.</v>
      </c>
      <c r="O28" s="104" t="str">
        <f>IF(Form!T2="deutsch",Übersetzung!B61,Übersetzung!C61)</f>
        <v>Actual</v>
      </c>
    </row>
    <row r="29" spans="1:19" ht="12.75" customHeight="1" x14ac:dyDescent="0.2">
      <c r="C29" s="246" t="str">
        <f>IF(Form!T2="deutsch",Übersetzung!B104,Übersetzung!C104)</f>
        <v>Reinforcing materials and weight %</v>
      </c>
      <c r="D29" s="246"/>
      <c r="E29" s="246"/>
      <c r="F29" s="246"/>
      <c r="G29" s="151"/>
      <c r="H29" s="149" t="s">
        <v>185</v>
      </c>
      <c r="I29" s="149"/>
      <c r="J29" s="110"/>
      <c r="K29" s="47"/>
      <c r="L29" s="5"/>
      <c r="M29" s="149"/>
      <c r="N29" s="149"/>
      <c r="O29" s="47"/>
    </row>
    <row r="30" spans="1:19" ht="12.75" customHeight="1" x14ac:dyDescent="0.2">
      <c r="C30" s="246" t="str">
        <f>IF(Form!T2="deutsch",Übersetzung!B105,Übersetzung!C105)</f>
        <v>Filler materials</v>
      </c>
      <c r="D30" s="246"/>
      <c r="E30" s="246"/>
      <c r="F30" s="246"/>
      <c r="G30" s="151"/>
      <c r="H30" s="149" t="s">
        <v>185</v>
      </c>
      <c r="I30" s="149"/>
      <c r="J30" s="150"/>
      <c r="K30" s="149"/>
      <c r="L30" s="5"/>
      <c r="M30" s="149"/>
      <c r="N30" s="148"/>
      <c r="O30" s="47"/>
    </row>
    <row r="31" spans="1:19" ht="12.75" customHeight="1" x14ac:dyDescent="0.2">
      <c r="C31" s="246" t="str">
        <f>IF(Form!T2="deutsch",Übersetzung!B106,Übersetzung!C106)</f>
        <v>Added polymer modifiers</v>
      </c>
      <c r="D31" s="246"/>
      <c r="E31" s="246"/>
      <c r="F31" s="246"/>
      <c r="G31" s="144"/>
      <c r="H31" s="146" t="s">
        <v>184</v>
      </c>
      <c r="I31" s="146" t="s">
        <v>184</v>
      </c>
      <c r="J31" s="146" t="s">
        <v>184</v>
      </c>
      <c r="K31" s="47"/>
      <c r="L31" s="5"/>
      <c r="M31" s="146" t="s">
        <v>184</v>
      </c>
      <c r="N31" s="146" t="s">
        <v>184</v>
      </c>
      <c r="O31" s="47"/>
    </row>
    <row r="32" spans="1:19" ht="12.75" customHeight="1" x14ac:dyDescent="0.2">
      <c r="C32" s="246" t="str">
        <f>IF(Form!T2="deutsch",Übersetzung!B107,Übersetzung!C107)</f>
        <v>Added stabilizers</v>
      </c>
      <c r="D32" s="246"/>
      <c r="E32" s="246"/>
      <c r="F32" s="246"/>
      <c r="G32" s="144"/>
      <c r="H32" s="47" t="s">
        <v>25</v>
      </c>
      <c r="I32" s="146" t="s">
        <v>184</v>
      </c>
      <c r="J32" s="146" t="s">
        <v>184</v>
      </c>
      <c r="K32" s="47"/>
      <c r="L32" s="5"/>
      <c r="M32" s="146" t="s">
        <v>184</v>
      </c>
      <c r="N32" s="146" t="s">
        <v>184</v>
      </c>
      <c r="O32" s="47"/>
    </row>
    <row r="33" spans="3:15" ht="12.75" customHeight="1" x14ac:dyDescent="0.2">
      <c r="C33" s="246" t="str">
        <f>IF(Form!T2="deutsch",Übersetzung!B108,Übersetzung!C108)</f>
        <v>Other additives</v>
      </c>
      <c r="D33" s="246"/>
      <c r="E33" s="246"/>
      <c r="F33" s="246"/>
      <c r="G33" s="144"/>
      <c r="H33" s="146" t="s">
        <v>184</v>
      </c>
      <c r="I33" s="146" t="s">
        <v>184</v>
      </c>
      <c r="J33" s="146" t="s">
        <v>184</v>
      </c>
      <c r="K33" s="47"/>
      <c r="L33" s="5"/>
      <c r="M33" s="146" t="s">
        <v>184</v>
      </c>
      <c r="N33" s="146" t="s">
        <v>184</v>
      </c>
      <c r="O33" s="47"/>
    </row>
    <row r="34" spans="3:15" s="2" customFormat="1" x14ac:dyDescent="0.2">
      <c r="C34" s="4"/>
      <c r="D34" s="109"/>
      <c r="E34"/>
      <c r="L34" s="5"/>
    </row>
    <row r="35" spans="3:15" s="2" customFormat="1" x14ac:dyDescent="0.2">
      <c r="C35" s="260" t="str">
        <f>IF(Form!T2="deutsch",Übersetzung!B72,Übersetzung!C72)</f>
        <v>Features</v>
      </c>
      <c r="D35" s="260"/>
      <c r="E35"/>
      <c r="L35" s="5"/>
    </row>
    <row r="36" spans="3:15" s="2" customFormat="1" x14ac:dyDescent="0.2">
      <c r="C36" s="245" t="str">
        <f>IF(Form!T2="deutsch",Übersetzung!B109,Übersetzung!C109)</f>
        <v>DEUTZ H0669 section 6</v>
      </c>
      <c r="D36" s="245"/>
      <c r="E36" s="245"/>
      <c r="I36" s="230" t="str">
        <f>IF(Form!T2="deutsch",Übersetzung!B62,Übersetzung!C62)</f>
        <v>requested by DEUTZ</v>
      </c>
      <c r="J36" s="230"/>
      <c r="L36" s="5"/>
      <c r="M36" s="229" t="str">
        <f>IF(Form!T2="deutsch",Übersetzung!B63,Übersetzung!C63)</f>
        <v>proposed</v>
      </c>
      <c r="N36" s="229"/>
      <c r="O36" s="229"/>
    </row>
    <row r="37" spans="3:15" s="2" customFormat="1" ht="12.75" customHeight="1" x14ac:dyDescent="0.2">
      <c r="C37" s="61"/>
      <c r="D37" s="4"/>
      <c r="E37" s="61"/>
      <c r="F37" s="61"/>
      <c r="G37" s="61"/>
      <c r="H37" s="2" t="str">
        <f>IF(Form!T2="deutsch",Übersetzung!B158,Übersetzung!C158)</f>
        <v>Dimension</v>
      </c>
      <c r="I37" s="107" t="str">
        <f>IF(Form!T2="deutsch",Übersetzung!B59,Übersetzung!C59)</f>
        <v>Min.</v>
      </c>
      <c r="J37" s="107" t="str">
        <f>IF(Form!T2="deutsch",Übersetzung!B60,Übersetzung!C60)</f>
        <v>Max.</v>
      </c>
      <c r="L37" s="5"/>
      <c r="M37" s="108" t="str">
        <f>IF(Form!T2="deutsch",Übersetzung!B59,Übersetzung!C59)</f>
        <v>Min.</v>
      </c>
      <c r="N37" s="108" t="str">
        <f>IF(Form!T2="deutsch",Übersetzung!B60,Übersetzung!C60)</f>
        <v>Max.</v>
      </c>
      <c r="O37" s="104" t="str">
        <f>IF(Form!T2="deutsch",Übersetzung!B61,Übersetzung!C61)</f>
        <v>Actual</v>
      </c>
    </row>
    <row r="38" spans="3:15" s="2" customFormat="1" ht="12.75" customHeight="1" x14ac:dyDescent="0.2">
      <c r="C38" s="246" t="str">
        <f>IF(Form!T2="deutsch",Übersetzung!B73,Übersetzung!C73)</f>
        <v>Density</v>
      </c>
      <c r="D38" s="246"/>
      <c r="E38" s="246"/>
      <c r="F38" s="246"/>
      <c r="G38" s="246"/>
      <c r="H38" s="47" t="s">
        <v>194</v>
      </c>
      <c r="I38" s="47"/>
      <c r="J38" s="47"/>
      <c r="L38" s="5"/>
      <c r="M38" s="47"/>
      <c r="N38" s="47"/>
      <c r="O38" s="47"/>
    </row>
    <row r="39" spans="3:15" s="2" customFormat="1" ht="12.75" customHeight="1" x14ac:dyDescent="0.2">
      <c r="C39" s="246">
        <f>IF(Form!T2="deutsch",Übersetzung!B110,Übersetzung!C1101)</f>
        <v>0</v>
      </c>
      <c r="D39" s="246"/>
      <c r="E39" s="246"/>
      <c r="F39" s="246"/>
      <c r="G39" s="246"/>
      <c r="H39" s="47" t="s">
        <v>191</v>
      </c>
      <c r="I39" s="146" t="s">
        <v>184</v>
      </c>
      <c r="J39" s="47"/>
      <c r="L39" s="5"/>
      <c r="M39" s="146" t="s">
        <v>184</v>
      </c>
      <c r="N39" s="47"/>
      <c r="O39" s="47"/>
    </row>
    <row r="40" spans="3:15" s="2" customFormat="1" ht="12.75" customHeight="1" x14ac:dyDescent="0.2">
      <c r="C40" s="246" t="str">
        <f>IF(Form!T2="deutsch",Übersetzung!B111,Übersetzung!C111)</f>
        <v>Continuous operating temperature without load (in air)</v>
      </c>
      <c r="D40" s="246"/>
      <c r="E40" s="246"/>
      <c r="F40" s="246"/>
      <c r="G40" s="246"/>
      <c r="H40" s="47" t="s">
        <v>191</v>
      </c>
      <c r="I40" s="146" t="s">
        <v>184</v>
      </c>
      <c r="J40" s="47"/>
      <c r="L40" s="5"/>
      <c r="M40" s="146" t="s">
        <v>184</v>
      </c>
      <c r="N40" s="47"/>
      <c r="O40" s="47"/>
    </row>
    <row r="41" spans="3:15" s="2" customFormat="1" ht="12.75" customHeight="1" x14ac:dyDescent="0.2">
      <c r="C41" s="246" t="str">
        <f>IF(Form!T2="deutsch",Übersetzung!B112,Übersetzung!C112)</f>
        <v>Short-term temperature peak (max. 30 min)</v>
      </c>
      <c r="D41" s="246"/>
      <c r="E41" s="246"/>
      <c r="F41" s="246"/>
      <c r="G41" s="246"/>
      <c r="H41" s="47" t="s">
        <v>191</v>
      </c>
      <c r="I41" s="146" t="s">
        <v>184</v>
      </c>
      <c r="J41" s="47"/>
      <c r="L41" s="5"/>
      <c r="M41" s="146" t="s">
        <v>184</v>
      </c>
      <c r="N41" s="47"/>
      <c r="O41" s="47"/>
    </row>
    <row r="42" spans="3:15" s="2" customFormat="1" ht="14.25" customHeight="1" x14ac:dyDescent="0.2">
      <c r="C42" s="246" t="str">
        <f>IF(Form!T2="deutsch",Übersetzung!B113,Übersetzung!C113)</f>
        <v>Coeff. of linear therm expansion</v>
      </c>
      <c r="D42" s="246"/>
      <c r="E42" s="246"/>
      <c r="F42" s="246"/>
      <c r="G42" s="246"/>
      <c r="H42" s="47" t="s">
        <v>200</v>
      </c>
      <c r="I42" s="47"/>
      <c r="J42" s="47"/>
      <c r="L42" s="5"/>
      <c r="M42" s="146"/>
      <c r="N42" s="146"/>
      <c r="O42" s="47"/>
    </row>
    <row r="43" spans="3:15" s="2" customFormat="1" x14ac:dyDescent="0.2">
      <c r="D43" s="252"/>
      <c r="E43" s="252"/>
      <c r="F43" s="252"/>
      <c r="L43" s="5"/>
    </row>
    <row r="44" spans="3:15" s="2" customFormat="1" ht="12.75" customHeight="1" x14ac:dyDescent="0.2">
      <c r="D44" s="252"/>
      <c r="E44" s="252"/>
      <c r="L44" s="5"/>
    </row>
    <row r="45" spans="3:15" s="2" customFormat="1" x14ac:dyDescent="0.2">
      <c r="C45" s="260" t="str">
        <f>IF(Form!T2="deutsch",Übersetzung!B114,Übersetzung!C114)</f>
        <v>Thermal properties</v>
      </c>
      <c r="D45" s="260"/>
      <c r="E45" s="260"/>
      <c r="L45" s="5"/>
    </row>
    <row r="46" spans="3:15" s="2" customFormat="1" ht="12.75" customHeight="1" x14ac:dyDescent="0.2">
      <c r="C46" s="264" t="str">
        <f>IF(Form!T2="deutsch",Übersetzung!B115,Übersetzung!C115)</f>
        <v>DEUTZ H0669 section 7</v>
      </c>
      <c r="D46" s="264"/>
      <c r="E46" s="264"/>
      <c r="F46" s="122"/>
      <c r="G46" s="122"/>
      <c r="H46" s="122"/>
      <c r="I46" s="122"/>
      <c r="K46" s="144"/>
      <c r="L46" s="5"/>
    </row>
    <row r="47" spans="3:15" s="2" customFormat="1" x14ac:dyDescent="0.2">
      <c r="C47"/>
      <c r="D47" s="4"/>
      <c r="I47" s="230" t="str">
        <f>IF(Form!T2="deutsch",Übersetzung!B62,Übersetzung!C62)</f>
        <v>requested by DEUTZ</v>
      </c>
      <c r="J47" s="230"/>
      <c r="L47" s="5"/>
      <c r="M47" s="230" t="str">
        <f>IF(Form!T2="deutsch",Übersetzung!B63,Übersetzung!C63)</f>
        <v>proposed</v>
      </c>
      <c r="N47" s="230"/>
      <c r="O47" s="230"/>
    </row>
    <row r="48" spans="3:15" s="2" customFormat="1" ht="12.75" customHeight="1" x14ac:dyDescent="0.2">
      <c r="C48" s="4"/>
      <c r="D48" s="4"/>
      <c r="H48" s="2" t="str">
        <f>IF(Form!T2="deutsch",Übersetzung!B158,Übersetzung!C158)</f>
        <v>Dimension</v>
      </c>
      <c r="I48" s="107" t="str">
        <f>IF(Form!T2="deutsch",Übersetzung!B59,Übersetzung!C59)</f>
        <v>Min.</v>
      </c>
      <c r="J48" s="107" t="str">
        <f>IF(Form!T2="deutsch",Übersetzung!B60,Übersetzung!C60)</f>
        <v>Max.</v>
      </c>
      <c r="L48" s="5"/>
      <c r="M48" s="108" t="str">
        <f>IF(Form!T2="deutsch",Übersetzung!B59,Übersetzung!C59)</f>
        <v>Min.</v>
      </c>
      <c r="N48" s="108" t="str">
        <f>IF(Form!T2="deutsch",Übersetzung!B60,Übersetzung!C60)</f>
        <v>Max.</v>
      </c>
      <c r="O48" s="104" t="str">
        <f>IF(Form!T2="deutsch",Übersetzung!B61,Übersetzung!C61)</f>
        <v>Actual</v>
      </c>
    </row>
    <row r="49" spans="3:16" s="2" customFormat="1" ht="12.75" customHeight="1" x14ac:dyDescent="0.2">
      <c r="C49" s="271" t="str">
        <f>IF(Form!T2="deutsch",Übersetzung!B116,Übersetzung!C116)</f>
        <v>Melt volume flow rate</v>
      </c>
      <c r="D49" s="272"/>
      <c r="E49" s="147" t="s">
        <v>199</v>
      </c>
      <c r="F49" s="47" t="str">
        <f>IF(Form!T2="deutsch",Übersetzung!B117,Übersetzung!C117)</f>
        <v>Load</v>
      </c>
      <c r="H49" s="47" t="s">
        <v>198</v>
      </c>
      <c r="I49" s="47"/>
      <c r="J49" s="146" t="s">
        <v>184</v>
      </c>
      <c r="L49" s="5"/>
      <c r="M49" s="146" t="s">
        <v>184</v>
      </c>
      <c r="N49" s="146" t="s">
        <v>184</v>
      </c>
      <c r="O49" s="47"/>
      <c r="P49" s="4"/>
    </row>
    <row r="50" spans="3:16" s="2" customFormat="1" ht="12.75" customHeight="1" x14ac:dyDescent="0.2">
      <c r="C50" s="246" t="str">
        <f>IF(Form!T2="deutsch",Übersetzung!B118,Übersetzung!C118)</f>
        <v>Vicat softenig temperature</v>
      </c>
      <c r="D50" s="246"/>
      <c r="E50" s="274"/>
      <c r="F50" s="274"/>
      <c r="G50" s="246"/>
      <c r="H50" s="47" t="s">
        <v>191</v>
      </c>
      <c r="I50" s="47"/>
      <c r="J50" s="146" t="s">
        <v>184</v>
      </c>
      <c r="L50" s="5"/>
      <c r="M50" s="146" t="s">
        <v>184</v>
      </c>
      <c r="N50" s="146" t="s">
        <v>184</v>
      </c>
      <c r="O50" s="47"/>
      <c r="P50" s="4"/>
    </row>
    <row r="51" spans="3:16" s="2" customFormat="1" ht="12.75" customHeight="1" x14ac:dyDescent="0.2">
      <c r="C51" s="273" t="str">
        <f>IF(Form!T2="deutsch",Übersetzung!B119,Übersetzung!C119)</f>
        <v>Temp. of deflection under load, procedure A</v>
      </c>
      <c r="D51" s="273"/>
      <c r="E51" s="273"/>
      <c r="F51" s="273"/>
      <c r="G51" s="273"/>
      <c r="H51" s="47" t="s">
        <v>191</v>
      </c>
      <c r="I51" s="47"/>
      <c r="J51" s="146" t="s">
        <v>184</v>
      </c>
      <c r="L51" s="5"/>
      <c r="M51" s="146" t="s">
        <v>184</v>
      </c>
      <c r="N51" s="146" t="s">
        <v>184</v>
      </c>
      <c r="O51" s="47"/>
      <c r="P51" s="4"/>
    </row>
    <row r="52" spans="3:16" s="2" customFormat="1" ht="12.75" customHeight="1" x14ac:dyDescent="0.2">
      <c r="C52" s="273" t="str">
        <f>IF(Form!T2="deutsch",Übersetzung!B120,Übersetzung!C120)</f>
        <v>Temp. of deflection under load, procedure B</v>
      </c>
      <c r="D52" s="273"/>
      <c r="E52" s="273"/>
      <c r="F52" s="273"/>
      <c r="G52" s="273"/>
      <c r="H52" s="47" t="s">
        <v>191</v>
      </c>
      <c r="I52" s="47"/>
      <c r="J52" s="146" t="s">
        <v>184</v>
      </c>
      <c r="L52" s="5"/>
      <c r="M52" s="146" t="s">
        <v>184</v>
      </c>
      <c r="N52" s="146" t="s">
        <v>184</v>
      </c>
      <c r="O52" s="47"/>
      <c r="P52" s="4"/>
    </row>
    <row r="53" spans="3:16" s="2" customFormat="1" x14ac:dyDescent="0.2">
      <c r="C53" s="145"/>
      <c r="D53" s="145"/>
      <c r="E53" s="145"/>
      <c r="F53" s="145"/>
      <c r="G53" s="145"/>
      <c r="H53" s="145"/>
      <c r="I53" s="145"/>
      <c r="J53" s="145"/>
      <c r="K53" s="144"/>
      <c r="L53" s="5"/>
      <c r="P53" s="4"/>
    </row>
    <row r="55" spans="3:16" ht="12.75" customHeight="1" x14ac:dyDescent="0.2">
      <c r="C55" s="270" t="str">
        <f>IF(Form!T2="deutsch",Übersetzung!B65,Übersetzung!C65)</f>
        <v>Mechanical characteristics</v>
      </c>
      <c r="D55" s="270"/>
      <c r="E55" s="270"/>
      <c r="F55" s="270"/>
      <c r="G55" s="144"/>
      <c r="H55" s="144"/>
      <c r="I55" s="144"/>
      <c r="J55" s="144"/>
      <c r="K55" s="111"/>
      <c r="L55" s="120"/>
      <c r="M55" s="120"/>
      <c r="N55" s="120"/>
    </row>
    <row r="56" spans="3:16" x14ac:dyDescent="0.2">
      <c r="C56" t="str">
        <f>IF(Form!T2="deutsch",Übersetzung!B121,Übersetzung!C121)</f>
        <v>DEUTZ H0669 section 8</v>
      </c>
      <c r="H56" s="230" t="str">
        <f>IF(Form!T2="deutsch",Übersetzung!B62,Übersetzung!C62)</f>
        <v>requested by DEUTZ</v>
      </c>
      <c r="I56" s="230"/>
      <c r="J56" s="230"/>
      <c r="K56" s="230"/>
      <c r="M56" s="229" t="str">
        <f>IF(Form!T2="deutsch",Übersetzung!B63,Übersetzung!C63)</f>
        <v>proposed</v>
      </c>
      <c r="N56" s="229"/>
      <c r="O56" s="229"/>
      <c r="P56" s="229"/>
    </row>
    <row r="57" spans="3:16" x14ac:dyDescent="0.2">
      <c r="C57"/>
      <c r="H57" s="275" t="str">
        <f>IF(Form!T2="deutsch",Übersetzung!B139,Übersetzung!C139)</f>
        <v>Dry</v>
      </c>
      <c r="I57" s="275"/>
      <c r="J57" s="276" t="str">
        <f>IF(Form!T2="deutsch",Übersetzung!B138,Übersetzung!C138)</f>
        <v>Conditioned</v>
      </c>
      <c r="K57" s="277"/>
      <c r="L57" s="143"/>
      <c r="M57" s="275" t="str">
        <f>IF(Form!T2="deutsch",Übersetzung!B139,Übersetzung!C139)</f>
        <v>Dry</v>
      </c>
      <c r="N57" s="275"/>
      <c r="O57" s="276" t="str">
        <f>IF(Form!T2="deutsch",Übersetzung!B138,Übersetzung!C138)</f>
        <v>Conditioned</v>
      </c>
      <c r="P57" s="277"/>
    </row>
    <row r="58" spans="3:16" x14ac:dyDescent="0.2">
      <c r="G58" s="2" t="str">
        <f>IF(Form!T2="deutsch",Übersetzung!B71,Übersetzung!C71)</f>
        <v>dimension</v>
      </c>
      <c r="H58" s="107" t="str">
        <f>IF(Form!T2="deutsch",Übersetzung!B59,Übersetzung!C59)</f>
        <v>Min.</v>
      </c>
      <c r="I58" s="107" t="str">
        <f>IF(Form!T2="deutsch",Übersetzung!B60,Übersetzung!C60)</f>
        <v>Max.</v>
      </c>
      <c r="J58" s="141" t="str">
        <f>IF(Form!T2="deutsch",Übersetzung!B59,Übersetzung!C59)</f>
        <v>Min.</v>
      </c>
      <c r="K58" s="142" t="str">
        <f>IF(Form!T2="deutsch",Übersetzung!B60,Übersetzung!C60)</f>
        <v>Max.</v>
      </c>
      <c r="M58" s="107" t="str">
        <f>IF(Form!T2="deutsch",Übersetzung!B59,Übersetzung!C59)</f>
        <v>Min.</v>
      </c>
      <c r="N58" s="107" t="str">
        <f>IF(Form!T2="deutsch",Übersetzung!B60,Übersetzung!C60)</f>
        <v>Max.</v>
      </c>
      <c r="O58" s="141" t="str">
        <f>IF(Form!T2="deutsch",Übersetzung!B59,Übersetzung!C59)</f>
        <v>Min.</v>
      </c>
      <c r="P58" s="107" t="str">
        <f>IF(Form!T2="deutsch",Übersetzung!B60,Übersetzung!C60)</f>
        <v>Max.</v>
      </c>
    </row>
    <row r="59" spans="3:16" ht="12.75" customHeight="1" x14ac:dyDescent="0.2">
      <c r="C59" s="246" t="str">
        <f>IF(Form!T2="deutsch",Übersetzung!B122,Übersetzung!C122)</f>
        <v>Yield stress</v>
      </c>
      <c r="D59" s="246"/>
      <c r="E59" s="246"/>
      <c r="G59" s="47" t="s">
        <v>186</v>
      </c>
      <c r="H59" s="47"/>
      <c r="I59" s="117"/>
      <c r="J59" s="139"/>
      <c r="K59" s="47"/>
      <c r="M59" s="47"/>
      <c r="N59" s="117"/>
      <c r="O59" s="139"/>
      <c r="P59" s="47"/>
    </row>
    <row r="60" spans="3:16" ht="12.75" customHeight="1" x14ac:dyDescent="0.2">
      <c r="C60" s="246" t="str">
        <f>IF(Form!T2="deutsch",Übersetzung!B123,Übersetzung!C123)</f>
        <v>Yield strain</v>
      </c>
      <c r="D60" s="246"/>
      <c r="E60" s="246"/>
      <c r="G60" s="47" t="s">
        <v>185</v>
      </c>
      <c r="H60" s="47"/>
      <c r="I60" s="117"/>
      <c r="J60" s="139"/>
      <c r="K60" s="47"/>
      <c r="M60" s="47"/>
      <c r="N60" s="117"/>
      <c r="O60" s="139"/>
      <c r="P60" s="47"/>
    </row>
    <row r="61" spans="3:16" ht="12.75" customHeight="1" x14ac:dyDescent="0.2">
      <c r="C61" s="246" t="str">
        <f>IF(Form!T2="deutsch",Übersetzung!B124,Übersetzung!C124)</f>
        <v>Strain at break</v>
      </c>
      <c r="D61" s="246"/>
      <c r="E61" s="246"/>
      <c r="G61" s="47" t="s">
        <v>186</v>
      </c>
      <c r="H61" s="47"/>
      <c r="I61" s="117"/>
      <c r="J61" s="139"/>
      <c r="K61" s="47"/>
      <c r="M61" s="47"/>
      <c r="N61" s="117"/>
      <c r="O61" s="139"/>
      <c r="P61" s="47"/>
    </row>
    <row r="62" spans="3:16" ht="12.75" customHeight="1" x14ac:dyDescent="0.2">
      <c r="C62" s="246" t="str">
        <f>IF(Form!T2="deutsch",Übersetzung!B69,Übersetzung!C69)</f>
        <v>Elongation at break</v>
      </c>
      <c r="D62" s="246"/>
      <c r="E62" s="246"/>
      <c r="G62" s="47" t="s">
        <v>185</v>
      </c>
      <c r="H62" s="47"/>
      <c r="I62" s="117"/>
      <c r="J62" s="139"/>
      <c r="K62" s="47"/>
      <c r="M62" s="140"/>
      <c r="N62" s="117"/>
      <c r="O62" s="139"/>
      <c r="P62" s="47"/>
    </row>
    <row r="63" spans="3:16" ht="12.75" customHeight="1" x14ac:dyDescent="0.2">
      <c r="C63" s="246" t="str">
        <f>IF(Form!T2="deutsch",Übersetzung!B125,Übersetzung!C125)</f>
        <v>Flexural strength</v>
      </c>
      <c r="D63" s="246"/>
      <c r="E63" s="246"/>
      <c r="G63" s="47" t="s">
        <v>186</v>
      </c>
      <c r="H63" s="47"/>
      <c r="I63" s="117"/>
      <c r="J63" s="139"/>
      <c r="K63" s="47"/>
      <c r="M63" s="140"/>
      <c r="N63" s="117"/>
      <c r="O63" s="139"/>
      <c r="P63" s="47"/>
    </row>
    <row r="64" spans="3:16" x14ac:dyDescent="0.2">
      <c r="C64" s="246" t="str">
        <f>IF(Form!T2="deutsch",Übersetzung!B126,Übersetzung!C126)</f>
        <v>Tensile modulus</v>
      </c>
      <c r="D64" s="246"/>
      <c r="E64" s="246"/>
      <c r="G64" s="47" t="s">
        <v>186</v>
      </c>
      <c r="H64" s="47"/>
      <c r="I64" s="117"/>
      <c r="J64" s="139"/>
      <c r="K64" s="47"/>
      <c r="M64" s="140"/>
      <c r="N64" s="117"/>
      <c r="O64" s="139"/>
      <c r="P64" s="47"/>
    </row>
    <row r="65" spans="3:11" ht="12.75" customHeight="1" x14ac:dyDescent="0.2">
      <c r="C65" s="246" t="str">
        <f>IF(Form!T2="deutsch",Übersetzung!B127,Übersetzung!C127)</f>
        <v>Flexural modulus</v>
      </c>
      <c r="D65" s="246"/>
      <c r="E65" s="246"/>
      <c r="G65" s="47" t="s">
        <v>186</v>
      </c>
      <c r="H65" s="47"/>
      <c r="I65" s="117"/>
      <c r="J65" s="139"/>
      <c r="K65" s="47"/>
    </row>
    <row r="66" spans="3:11" ht="12.75" customHeight="1" x14ac:dyDescent="0.2">
      <c r="C66" s="246" t="str">
        <f>IF(Form!T2="deutsch",Übersetzung!B128,Übersetzung!C128)</f>
        <v>Charpy impact strength 23 °C</v>
      </c>
      <c r="D66" s="246"/>
      <c r="E66" s="246"/>
      <c r="G66" s="47" t="s">
        <v>197</v>
      </c>
      <c r="H66" s="47"/>
      <c r="I66" s="117"/>
      <c r="J66" s="139"/>
      <c r="K66" s="47"/>
    </row>
    <row r="67" spans="3:11" ht="12.75" customHeight="1" x14ac:dyDescent="0.2">
      <c r="C67" s="246" t="str">
        <f>IF(Form!T2="deutsch",Übersetzung!B129,Übersetzung!C129)</f>
        <v>Charpy impact strength -20 °C</v>
      </c>
      <c r="D67" s="246"/>
      <c r="E67" s="246"/>
      <c r="G67" s="47" t="s">
        <v>197</v>
      </c>
      <c r="H67" s="47"/>
      <c r="I67" s="117"/>
      <c r="J67" s="139"/>
      <c r="K67" s="47"/>
    </row>
    <row r="68" spans="3:11" ht="12.75" customHeight="1" x14ac:dyDescent="0.2">
      <c r="C68" s="246" t="str">
        <f>IF(Form!T2="deutsch",Übersetzung!B130,Übersetzung!C130)</f>
        <v>Charpy impact strength -40 °C</v>
      </c>
      <c r="D68" s="246"/>
      <c r="E68" s="246"/>
      <c r="G68" s="47" t="s">
        <v>197</v>
      </c>
      <c r="H68" s="47"/>
      <c r="I68" s="117"/>
      <c r="J68" s="139"/>
      <c r="K68" s="47"/>
    </row>
    <row r="69" spans="3:11" ht="12.75" customHeight="1" x14ac:dyDescent="0.2">
      <c r="C69" s="246" t="str">
        <f>IF(Form!T2="deutsch",Übersetzung!B131,Übersetzung!C131)</f>
        <v>Charpy notched impact strength 23 °C</v>
      </c>
      <c r="D69" s="246"/>
      <c r="E69" s="246"/>
      <c r="G69" s="47" t="s">
        <v>197</v>
      </c>
      <c r="H69" s="47"/>
      <c r="I69" s="117"/>
      <c r="J69" s="139"/>
      <c r="K69" s="47"/>
    </row>
    <row r="70" spans="3:11" ht="12.75" customHeight="1" x14ac:dyDescent="0.2">
      <c r="C70" s="246" t="str">
        <f>IF(Form!T2="deutsch",Übersetzung!B132,Übersetzung!C132)</f>
        <v>Charpy notchedimpact strength -20 °C</v>
      </c>
      <c r="D70" s="246"/>
      <c r="E70" s="246"/>
      <c r="G70" s="47" t="s">
        <v>197</v>
      </c>
      <c r="H70" s="47"/>
      <c r="I70" s="117"/>
      <c r="J70" s="139"/>
      <c r="K70" s="47"/>
    </row>
    <row r="71" spans="3:11" ht="12.75" customHeight="1" x14ac:dyDescent="0.2">
      <c r="C71" s="246" t="str">
        <f>IF(Form!T2="deutsch",Übersetzung!B133,Übersetzung!C133)</f>
        <v>Charpy notched impact strength -40 °C</v>
      </c>
      <c r="D71" s="246"/>
      <c r="E71" s="246"/>
      <c r="G71" s="47" t="s">
        <v>197</v>
      </c>
      <c r="H71" s="47"/>
      <c r="I71" s="117"/>
      <c r="J71" s="139"/>
      <c r="K71" s="47"/>
    </row>
    <row r="72" spans="3:11" ht="12.75" customHeight="1" x14ac:dyDescent="0.2">
      <c r="C72" s="246" t="str">
        <f>IF(Form!T2="deutsch",Übersetzung!B134,Übersetzung!C134)</f>
        <v>Ball pressure hardness</v>
      </c>
      <c r="D72" s="246"/>
      <c r="E72" s="246"/>
      <c r="G72" s="47" t="s">
        <v>196</v>
      </c>
      <c r="H72" s="47"/>
      <c r="I72" s="117"/>
      <c r="J72" s="139"/>
      <c r="K72" s="47"/>
    </row>
    <row r="73" spans="3:11" ht="12.75" customHeight="1" x14ac:dyDescent="0.2">
      <c r="C73" s="246" t="str">
        <f>IF(Form!T2="deutsch",Übersetzung!B135,Übersetzung!C135)</f>
        <v>Hardness Shore A</v>
      </c>
      <c r="D73" s="246"/>
      <c r="E73" s="246"/>
      <c r="G73" s="47" t="s">
        <v>187</v>
      </c>
      <c r="H73" s="47"/>
      <c r="I73" s="117"/>
      <c r="J73" s="139"/>
      <c r="K73" s="47"/>
    </row>
    <row r="74" spans="3:11" ht="12.75" customHeight="1" x14ac:dyDescent="0.2">
      <c r="C74" s="246" t="str">
        <f>IF(Form!T2="deutsch",Übersetzung!B136,Übersetzung!C136)</f>
        <v>Hardness Shore D</v>
      </c>
      <c r="D74" s="246"/>
      <c r="E74" s="246"/>
      <c r="G74" s="47" t="s">
        <v>195</v>
      </c>
      <c r="H74" s="47"/>
      <c r="I74" s="117"/>
      <c r="J74" s="139"/>
      <c r="K74" s="47"/>
    </row>
    <row r="75" spans="3:11" ht="12.75" customHeight="1" x14ac:dyDescent="0.2">
      <c r="C75" s="252"/>
      <c r="D75" s="252"/>
      <c r="E75" s="252"/>
    </row>
    <row r="76" spans="3:11" ht="12.75" customHeight="1" x14ac:dyDescent="0.2">
      <c r="C76" s="252"/>
      <c r="D76" s="252"/>
      <c r="E76" s="252"/>
    </row>
  </sheetData>
  <sheetProtection selectLockedCells="1"/>
  <mergeCells count="72">
    <mergeCell ref="C46:E46"/>
    <mergeCell ref="C23:E23"/>
    <mergeCell ref="F23:G23"/>
    <mergeCell ref="C38:G38"/>
    <mergeCell ref="C39:G39"/>
    <mergeCell ref="C35:D35"/>
    <mergeCell ref="D43:F43"/>
    <mergeCell ref="D44:E44"/>
    <mergeCell ref="C42:G42"/>
    <mergeCell ref="C45:E45"/>
    <mergeCell ref="C41:G41"/>
    <mergeCell ref="C40:G40"/>
    <mergeCell ref="C74:E74"/>
    <mergeCell ref="C75:E75"/>
    <mergeCell ref="C76:E76"/>
    <mergeCell ref="H56:K56"/>
    <mergeCell ref="M56:P56"/>
    <mergeCell ref="H57:I57"/>
    <mergeCell ref="J57:K57"/>
    <mergeCell ref="M57:N57"/>
    <mergeCell ref="O57:P57"/>
    <mergeCell ref="C64:E64"/>
    <mergeCell ref="C72:E72"/>
    <mergeCell ref="C73:E73"/>
    <mergeCell ref="C59:E59"/>
    <mergeCell ref="C60:E60"/>
    <mergeCell ref="C61:E61"/>
    <mergeCell ref="C62:E62"/>
    <mergeCell ref="C63:E63"/>
    <mergeCell ref="C71:E71"/>
    <mergeCell ref="C65:E65"/>
    <mergeCell ref="C66:E66"/>
    <mergeCell ref="C67:E67"/>
    <mergeCell ref="C68:E68"/>
    <mergeCell ref="C69:E69"/>
    <mergeCell ref="C70:E70"/>
    <mergeCell ref="M47:O47"/>
    <mergeCell ref="C55:F55"/>
    <mergeCell ref="C49:D49"/>
    <mergeCell ref="C51:G51"/>
    <mergeCell ref="C52:G52"/>
    <mergeCell ref="C50:G50"/>
    <mergeCell ref="I47:J47"/>
    <mergeCell ref="I23:K23"/>
    <mergeCell ref="I27:K27"/>
    <mergeCell ref="C27:E27"/>
    <mergeCell ref="M36:O36"/>
    <mergeCell ref="I36:J36"/>
    <mergeCell ref="C36:E36"/>
    <mergeCell ref="M27:O27"/>
    <mergeCell ref="C29:F29"/>
    <mergeCell ref="C30:F30"/>
    <mergeCell ref="C31:F31"/>
    <mergeCell ref="C32:F32"/>
    <mergeCell ref="C33:F33"/>
    <mergeCell ref="A1:S2"/>
    <mergeCell ref="C7:D7"/>
    <mergeCell ref="M7:Q7"/>
    <mergeCell ref="E8:G9"/>
    <mergeCell ref="K8:N8"/>
    <mergeCell ref="I22:K22"/>
    <mergeCell ref="C22:E22"/>
    <mergeCell ref="F22:G22"/>
    <mergeCell ref="C17:Q18"/>
    <mergeCell ref="I20:K21"/>
    <mergeCell ref="F20:G21"/>
    <mergeCell ref="E11:G11"/>
    <mergeCell ref="K11:N11"/>
    <mergeCell ref="E13:G13"/>
    <mergeCell ref="K13:N13"/>
    <mergeCell ref="E15:G15"/>
    <mergeCell ref="K15:N15"/>
  </mergeCells>
  <pageMargins left="0.70866141732283472" right="0.39370078740157483" top="0.78740157480314965" bottom="0.51181102362204722" header="0.31496062992125984" footer="0.31496062992125984"/>
  <pageSetup paperSize="9" scale="65" orientation="portrait" r:id="rId1"/>
  <headerFooter>
    <oddHeader>&amp;L&amp;6VQ-L008&amp;10
&amp;R&amp;6DEUTZ AG</oddHeader>
    <oddFooter>&amp;L&amp;6&amp;F&amp;R&amp;6Print: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9E1B-AE01-46CE-82B2-4CF175266F81}">
  <sheetPr>
    <tabColor rgb="FFFFFF00"/>
    <pageSetUpPr fitToPage="1"/>
  </sheetPr>
  <dimension ref="A1:WWA68"/>
  <sheetViews>
    <sheetView showGridLines="0" topLeftCell="A41" zoomScaleNormal="100" workbookViewId="0">
      <selection activeCell="H57" sqref="H57"/>
    </sheetView>
  </sheetViews>
  <sheetFormatPr baseColWidth="10" defaultColWidth="0" defaultRowHeight="12.75" x14ac:dyDescent="0.2"/>
  <cols>
    <col min="1" max="1" width="0.85546875" style="2" customWidth="1"/>
    <col min="2" max="2" width="1.42578125" style="4" customWidth="1"/>
    <col min="3" max="3" width="4.7109375" style="4" customWidth="1"/>
    <col min="4" max="4" width="12.85546875" style="4" customWidth="1"/>
    <col min="5" max="5" width="11" style="2" customWidth="1"/>
    <col min="6" max="6" width="12.42578125" style="2" bestFit="1" customWidth="1"/>
    <col min="7" max="7" width="9.85546875" style="2" customWidth="1"/>
    <col min="8" max="8" width="10.5703125" style="2" customWidth="1"/>
    <col min="9" max="9" width="9.5703125" style="2" customWidth="1"/>
    <col min="10" max="10" width="11.28515625" style="2" customWidth="1"/>
    <col min="11" max="12" width="8.5703125" style="2" customWidth="1"/>
    <col min="13" max="13" width="8.7109375" style="2" customWidth="1"/>
    <col min="14" max="14" width="6.7109375" style="2" customWidth="1"/>
    <col min="15" max="15" width="5.140625" style="4" customWidth="1"/>
    <col min="16" max="16" width="1.28515625" style="4" customWidth="1"/>
    <col min="17" max="17" width="5.140625" style="4" customWidth="1"/>
    <col min="18" max="18" width="1.28515625" style="2" customWidth="1"/>
    <col min="19" max="19" width="0.85546875" style="2" customWidth="1"/>
    <col min="20" max="20" width="0" hidden="1" customWidth="1"/>
    <col min="21" max="21" width="81.5703125" hidden="1" customWidth="1"/>
    <col min="22" max="260" width="10.85546875" hidden="1"/>
    <col min="261" max="261" width="2.28515625" hidden="1"/>
    <col min="262" max="262" width="1.42578125" hidden="1"/>
    <col min="263" max="263" width="5" hidden="1"/>
    <col min="264" max="264" width="1.28515625" hidden="1"/>
    <col min="265" max="265" width="5.42578125" hidden="1"/>
    <col min="266" max="266" width="2.42578125" hidden="1"/>
    <col min="267" max="268" width="9.42578125" hidden="1"/>
    <col min="269" max="269" width="18.85546875" hidden="1"/>
    <col min="270" max="270" width="1.7109375" hidden="1"/>
    <col min="271" max="271" width="22.28515625" hidden="1"/>
    <col min="272" max="272" width="10.85546875" hidden="1"/>
    <col min="273" max="273" width="16.28515625" hidden="1"/>
    <col min="274" max="274" width="1.28515625" hidden="1"/>
    <col min="275" max="275" width="2.28515625" hidden="1"/>
    <col min="276" max="516" width="10.85546875" hidden="1"/>
    <col min="517" max="517" width="2.28515625" hidden="1"/>
    <col min="518" max="518" width="1.42578125" hidden="1"/>
    <col min="519" max="519" width="5" hidden="1"/>
    <col min="520" max="520" width="1.28515625" hidden="1"/>
    <col min="521" max="521" width="5.42578125" hidden="1"/>
    <col min="522" max="522" width="2.42578125" hidden="1"/>
    <col min="523" max="524" width="9.42578125" hidden="1"/>
    <col min="525" max="525" width="18.85546875" hidden="1"/>
    <col min="526" max="526" width="1.7109375" hidden="1"/>
    <col min="527" max="527" width="22.28515625" hidden="1"/>
    <col min="528" max="528" width="10.85546875" hidden="1"/>
    <col min="529" max="529" width="16.28515625" hidden="1"/>
    <col min="530" max="530" width="1.28515625" hidden="1"/>
    <col min="531" max="531" width="2.28515625" hidden="1"/>
    <col min="532" max="772" width="10.85546875" hidden="1"/>
    <col min="773" max="773" width="2.28515625" hidden="1"/>
    <col min="774" max="774" width="1.42578125" hidden="1"/>
    <col min="775" max="775" width="5" hidden="1"/>
    <col min="776" max="776" width="1.28515625" hidden="1"/>
    <col min="777" max="777" width="5.42578125" hidden="1"/>
    <col min="778" max="778" width="2.42578125" hidden="1"/>
    <col min="779" max="780" width="9.42578125" hidden="1"/>
    <col min="781" max="781" width="18.85546875" hidden="1"/>
    <col min="782" max="782" width="1.7109375" hidden="1"/>
    <col min="783" max="783" width="22.28515625" hidden="1"/>
    <col min="784" max="784" width="10.85546875" hidden="1"/>
    <col min="785" max="785" width="16.28515625" hidden="1"/>
    <col min="786" max="786" width="1.28515625" hidden="1"/>
    <col min="787" max="787" width="2.28515625" hidden="1"/>
    <col min="788" max="1028" width="10.85546875" hidden="1"/>
    <col min="1029" max="1029" width="2.28515625" hidden="1"/>
    <col min="1030" max="1030" width="1.42578125" hidden="1"/>
    <col min="1031" max="1031" width="5" hidden="1"/>
    <col min="1032" max="1032" width="1.28515625" hidden="1"/>
    <col min="1033" max="1033" width="5.42578125" hidden="1"/>
    <col min="1034" max="1034" width="2.42578125" hidden="1"/>
    <col min="1035" max="1036" width="9.42578125" hidden="1"/>
    <col min="1037" max="1037" width="18.85546875" hidden="1"/>
    <col min="1038" max="1038" width="1.7109375" hidden="1"/>
    <col min="1039" max="1039" width="22.28515625" hidden="1"/>
    <col min="1040" max="1040" width="10.85546875" hidden="1"/>
    <col min="1041" max="1041" width="16.28515625" hidden="1"/>
    <col min="1042" max="1042" width="1.28515625" hidden="1"/>
    <col min="1043" max="1043" width="2.28515625" hidden="1"/>
    <col min="1044" max="1284" width="10.85546875" hidden="1"/>
    <col min="1285" max="1285" width="2.28515625" hidden="1"/>
    <col min="1286" max="1286" width="1.42578125" hidden="1"/>
    <col min="1287" max="1287" width="5" hidden="1"/>
    <col min="1288" max="1288" width="1.28515625" hidden="1"/>
    <col min="1289" max="1289" width="5.42578125" hidden="1"/>
    <col min="1290" max="1290" width="2.42578125" hidden="1"/>
    <col min="1291" max="1292" width="9.42578125" hidden="1"/>
    <col min="1293" max="1293" width="18.85546875" hidden="1"/>
    <col min="1294" max="1294" width="1.7109375" hidden="1"/>
    <col min="1295" max="1295" width="22.28515625" hidden="1"/>
    <col min="1296" max="1296" width="10.85546875" hidden="1"/>
    <col min="1297" max="1297" width="16.28515625" hidden="1"/>
    <col min="1298" max="1298" width="1.28515625" hidden="1"/>
    <col min="1299" max="1299" width="2.28515625" hidden="1"/>
    <col min="1300" max="1540" width="10.85546875" hidden="1"/>
    <col min="1541" max="1541" width="2.28515625" hidden="1"/>
    <col min="1542" max="1542" width="1.42578125" hidden="1"/>
    <col min="1543" max="1543" width="5" hidden="1"/>
    <col min="1544" max="1544" width="1.28515625" hidden="1"/>
    <col min="1545" max="1545" width="5.42578125" hidden="1"/>
    <col min="1546" max="1546" width="2.42578125" hidden="1"/>
    <col min="1547" max="1548" width="9.42578125" hidden="1"/>
    <col min="1549" max="1549" width="18.85546875" hidden="1"/>
    <col min="1550" max="1550" width="1.7109375" hidden="1"/>
    <col min="1551" max="1551" width="22.28515625" hidden="1"/>
    <col min="1552" max="1552" width="10.85546875" hidden="1"/>
    <col min="1553" max="1553" width="16.28515625" hidden="1"/>
    <col min="1554" max="1554" width="1.28515625" hidden="1"/>
    <col min="1555" max="1555" width="2.28515625" hidden="1"/>
    <col min="1556" max="1796" width="10.85546875" hidden="1"/>
    <col min="1797" max="1797" width="2.28515625" hidden="1"/>
    <col min="1798" max="1798" width="1.42578125" hidden="1"/>
    <col min="1799" max="1799" width="5" hidden="1"/>
    <col min="1800" max="1800" width="1.28515625" hidden="1"/>
    <col min="1801" max="1801" width="5.42578125" hidden="1"/>
    <col min="1802" max="1802" width="2.42578125" hidden="1"/>
    <col min="1803" max="1804" width="9.42578125" hidden="1"/>
    <col min="1805" max="1805" width="18.85546875" hidden="1"/>
    <col min="1806" max="1806" width="1.7109375" hidden="1"/>
    <col min="1807" max="1807" width="22.28515625" hidden="1"/>
    <col min="1808" max="1808" width="10.85546875" hidden="1"/>
    <col min="1809" max="1809" width="16.28515625" hidden="1"/>
    <col min="1810" max="1810" width="1.28515625" hidden="1"/>
    <col min="1811" max="1811" width="2.28515625" hidden="1"/>
    <col min="1812" max="2052" width="10.85546875" hidden="1"/>
    <col min="2053" max="2053" width="2.28515625" hidden="1"/>
    <col min="2054" max="2054" width="1.42578125" hidden="1"/>
    <col min="2055" max="2055" width="5" hidden="1"/>
    <col min="2056" max="2056" width="1.28515625" hidden="1"/>
    <col min="2057" max="2057" width="5.42578125" hidden="1"/>
    <col min="2058" max="2058" width="2.42578125" hidden="1"/>
    <col min="2059" max="2060" width="9.42578125" hidden="1"/>
    <col min="2061" max="2061" width="18.85546875" hidden="1"/>
    <col min="2062" max="2062" width="1.7109375" hidden="1"/>
    <col min="2063" max="2063" width="22.28515625" hidden="1"/>
    <col min="2064" max="2064" width="10.85546875" hidden="1"/>
    <col min="2065" max="2065" width="16.28515625" hidden="1"/>
    <col min="2066" max="2066" width="1.28515625" hidden="1"/>
    <col min="2067" max="2067" width="2.28515625" hidden="1"/>
    <col min="2068" max="2308" width="10.85546875" hidden="1"/>
    <col min="2309" max="2309" width="2.28515625" hidden="1"/>
    <col min="2310" max="2310" width="1.42578125" hidden="1"/>
    <col min="2311" max="2311" width="5" hidden="1"/>
    <col min="2312" max="2312" width="1.28515625" hidden="1"/>
    <col min="2313" max="2313" width="5.42578125" hidden="1"/>
    <col min="2314" max="2314" width="2.42578125" hidden="1"/>
    <col min="2315" max="2316" width="9.42578125" hidden="1"/>
    <col min="2317" max="2317" width="18.85546875" hidden="1"/>
    <col min="2318" max="2318" width="1.7109375" hidden="1"/>
    <col min="2319" max="2319" width="22.28515625" hidden="1"/>
    <col min="2320" max="2320" width="10.85546875" hidden="1"/>
    <col min="2321" max="2321" width="16.28515625" hidden="1"/>
    <col min="2322" max="2322" width="1.28515625" hidden="1"/>
    <col min="2323" max="2323" width="2.28515625" hidden="1"/>
    <col min="2324" max="2564" width="10.85546875" hidden="1"/>
    <col min="2565" max="2565" width="2.28515625" hidden="1"/>
    <col min="2566" max="2566" width="1.42578125" hidden="1"/>
    <col min="2567" max="2567" width="5" hidden="1"/>
    <col min="2568" max="2568" width="1.28515625" hidden="1"/>
    <col min="2569" max="2569" width="5.42578125" hidden="1"/>
    <col min="2570" max="2570" width="2.42578125" hidden="1"/>
    <col min="2571" max="2572" width="9.42578125" hidden="1"/>
    <col min="2573" max="2573" width="18.85546875" hidden="1"/>
    <col min="2574" max="2574" width="1.7109375" hidden="1"/>
    <col min="2575" max="2575" width="22.28515625" hidden="1"/>
    <col min="2576" max="2576" width="10.85546875" hidden="1"/>
    <col min="2577" max="2577" width="16.28515625" hidden="1"/>
    <col min="2578" max="2578" width="1.28515625" hidden="1"/>
    <col min="2579" max="2579" width="2.28515625" hidden="1"/>
    <col min="2580" max="2820" width="10.85546875" hidden="1"/>
    <col min="2821" max="2821" width="2.28515625" hidden="1"/>
    <col min="2822" max="2822" width="1.42578125" hidden="1"/>
    <col min="2823" max="2823" width="5" hidden="1"/>
    <col min="2824" max="2824" width="1.28515625" hidden="1"/>
    <col min="2825" max="2825" width="5.42578125" hidden="1"/>
    <col min="2826" max="2826" width="2.42578125" hidden="1"/>
    <col min="2827" max="2828" width="9.42578125" hidden="1"/>
    <col min="2829" max="2829" width="18.85546875" hidden="1"/>
    <col min="2830" max="2830" width="1.7109375" hidden="1"/>
    <col min="2831" max="2831" width="22.28515625" hidden="1"/>
    <col min="2832" max="2832" width="10.85546875" hidden="1"/>
    <col min="2833" max="2833" width="16.28515625" hidden="1"/>
    <col min="2834" max="2834" width="1.28515625" hidden="1"/>
    <col min="2835" max="2835" width="2.28515625" hidden="1"/>
    <col min="2836" max="3076" width="10.85546875" hidden="1"/>
    <col min="3077" max="3077" width="2.28515625" hidden="1"/>
    <col min="3078" max="3078" width="1.42578125" hidden="1"/>
    <col min="3079" max="3079" width="5" hidden="1"/>
    <col min="3080" max="3080" width="1.28515625" hidden="1"/>
    <col min="3081" max="3081" width="5.42578125" hidden="1"/>
    <col min="3082" max="3082" width="2.42578125" hidden="1"/>
    <col min="3083" max="3084" width="9.42578125" hidden="1"/>
    <col min="3085" max="3085" width="18.85546875" hidden="1"/>
    <col min="3086" max="3086" width="1.7109375" hidden="1"/>
    <col min="3087" max="3087" width="22.28515625" hidden="1"/>
    <col min="3088" max="3088" width="10.85546875" hidden="1"/>
    <col min="3089" max="3089" width="16.28515625" hidden="1"/>
    <col min="3090" max="3090" width="1.28515625" hidden="1"/>
    <col min="3091" max="3091" width="2.28515625" hidden="1"/>
    <col min="3092" max="3332" width="10.85546875" hidden="1"/>
    <col min="3333" max="3333" width="2.28515625" hidden="1"/>
    <col min="3334" max="3334" width="1.42578125" hidden="1"/>
    <col min="3335" max="3335" width="5" hidden="1"/>
    <col min="3336" max="3336" width="1.28515625" hidden="1"/>
    <col min="3337" max="3337" width="5.42578125" hidden="1"/>
    <col min="3338" max="3338" width="2.42578125" hidden="1"/>
    <col min="3339" max="3340" width="9.42578125" hidden="1"/>
    <col min="3341" max="3341" width="18.85546875" hidden="1"/>
    <col min="3342" max="3342" width="1.7109375" hidden="1"/>
    <col min="3343" max="3343" width="22.28515625" hidden="1"/>
    <col min="3344" max="3344" width="10.85546875" hidden="1"/>
    <col min="3345" max="3345" width="16.28515625" hidden="1"/>
    <col min="3346" max="3346" width="1.28515625" hidden="1"/>
    <col min="3347" max="3347" width="2.28515625" hidden="1"/>
    <col min="3348" max="3588" width="10.85546875" hidden="1"/>
    <col min="3589" max="3589" width="2.28515625" hidden="1"/>
    <col min="3590" max="3590" width="1.42578125" hidden="1"/>
    <col min="3591" max="3591" width="5" hidden="1"/>
    <col min="3592" max="3592" width="1.28515625" hidden="1"/>
    <col min="3593" max="3593" width="5.42578125" hidden="1"/>
    <col min="3594" max="3594" width="2.42578125" hidden="1"/>
    <col min="3595" max="3596" width="9.42578125" hidden="1"/>
    <col min="3597" max="3597" width="18.85546875" hidden="1"/>
    <col min="3598" max="3598" width="1.7109375" hidden="1"/>
    <col min="3599" max="3599" width="22.28515625" hidden="1"/>
    <col min="3600" max="3600" width="10.85546875" hidden="1"/>
    <col min="3601" max="3601" width="16.28515625" hidden="1"/>
    <col min="3602" max="3602" width="1.28515625" hidden="1"/>
    <col min="3603" max="3603" width="2.28515625" hidden="1"/>
    <col min="3604" max="3844" width="10.85546875" hidden="1"/>
    <col min="3845" max="3845" width="2.28515625" hidden="1"/>
    <col min="3846" max="3846" width="1.42578125" hidden="1"/>
    <col min="3847" max="3847" width="5" hidden="1"/>
    <col min="3848" max="3848" width="1.28515625" hidden="1"/>
    <col min="3849" max="3849" width="5.42578125" hidden="1"/>
    <col min="3850" max="3850" width="2.42578125" hidden="1"/>
    <col min="3851" max="3852" width="9.42578125" hidden="1"/>
    <col min="3853" max="3853" width="18.85546875" hidden="1"/>
    <col min="3854" max="3854" width="1.7109375" hidden="1"/>
    <col min="3855" max="3855" width="22.28515625" hidden="1"/>
    <col min="3856" max="3856" width="10.85546875" hidden="1"/>
    <col min="3857" max="3857" width="16.28515625" hidden="1"/>
    <col min="3858" max="3858" width="1.28515625" hidden="1"/>
    <col min="3859" max="3859" width="2.28515625" hidden="1"/>
    <col min="3860" max="4100" width="10.85546875" hidden="1"/>
    <col min="4101" max="4101" width="2.28515625" hidden="1"/>
    <col min="4102" max="4102" width="1.42578125" hidden="1"/>
    <col min="4103" max="4103" width="5" hidden="1"/>
    <col min="4104" max="4104" width="1.28515625" hidden="1"/>
    <col min="4105" max="4105" width="5.42578125" hidden="1"/>
    <col min="4106" max="4106" width="2.42578125" hidden="1"/>
    <col min="4107" max="4108" width="9.42578125" hidden="1"/>
    <col min="4109" max="4109" width="18.85546875" hidden="1"/>
    <col min="4110" max="4110" width="1.7109375" hidden="1"/>
    <col min="4111" max="4111" width="22.28515625" hidden="1"/>
    <col min="4112" max="4112" width="10.85546875" hidden="1"/>
    <col min="4113" max="4113" width="16.28515625" hidden="1"/>
    <col min="4114" max="4114" width="1.28515625" hidden="1"/>
    <col min="4115" max="4115" width="2.28515625" hidden="1"/>
    <col min="4116" max="4356" width="10.85546875" hidden="1"/>
    <col min="4357" max="4357" width="2.28515625" hidden="1"/>
    <col min="4358" max="4358" width="1.42578125" hidden="1"/>
    <col min="4359" max="4359" width="5" hidden="1"/>
    <col min="4360" max="4360" width="1.28515625" hidden="1"/>
    <col min="4361" max="4361" width="5.42578125" hidden="1"/>
    <col min="4362" max="4362" width="2.42578125" hidden="1"/>
    <col min="4363" max="4364" width="9.42578125" hidden="1"/>
    <col min="4365" max="4365" width="18.85546875" hidden="1"/>
    <col min="4366" max="4366" width="1.7109375" hidden="1"/>
    <col min="4367" max="4367" width="22.28515625" hidden="1"/>
    <col min="4368" max="4368" width="10.85546875" hidden="1"/>
    <col min="4369" max="4369" width="16.28515625" hidden="1"/>
    <col min="4370" max="4370" width="1.28515625" hidden="1"/>
    <col min="4371" max="4371" width="2.28515625" hidden="1"/>
    <col min="4372" max="4612" width="10.85546875" hidden="1"/>
    <col min="4613" max="4613" width="2.28515625" hidden="1"/>
    <col min="4614" max="4614" width="1.42578125" hidden="1"/>
    <col min="4615" max="4615" width="5" hidden="1"/>
    <col min="4616" max="4616" width="1.28515625" hidden="1"/>
    <col min="4617" max="4617" width="5.42578125" hidden="1"/>
    <col min="4618" max="4618" width="2.42578125" hidden="1"/>
    <col min="4619" max="4620" width="9.42578125" hidden="1"/>
    <col min="4621" max="4621" width="18.85546875" hidden="1"/>
    <col min="4622" max="4622" width="1.7109375" hidden="1"/>
    <col min="4623" max="4623" width="22.28515625" hidden="1"/>
    <col min="4624" max="4624" width="10.85546875" hidden="1"/>
    <col min="4625" max="4625" width="16.28515625" hidden="1"/>
    <col min="4626" max="4626" width="1.28515625" hidden="1"/>
    <col min="4627" max="4627" width="2.28515625" hidden="1"/>
    <col min="4628" max="4868" width="10.85546875" hidden="1"/>
    <col min="4869" max="4869" width="2.28515625" hidden="1"/>
    <col min="4870" max="4870" width="1.42578125" hidden="1"/>
    <col min="4871" max="4871" width="5" hidden="1"/>
    <col min="4872" max="4872" width="1.28515625" hidden="1"/>
    <col min="4873" max="4873" width="5.42578125" hidden="1"/>
    <col min="4874" max="4874" width="2.42578125" hidden="1"/>
    <col min="4875" max="4876" width="9.42578125" hidden="1"/>
    <col min="4877" max="4877" width="18.85546875" hidden="1"/>
    <col min="4878" max="4878" width="1.7109375" hidden="1"/>
    <col min="4879" max="4879" width="22.28515625" hidden="1"/>
    <col min="4880" max="4880" width="10.85546875" hidden="1"/>
    <col min="4881" max="4881" width="16.28515625" hidden="1"/>
    <col min="4882" max="4882" width="1.28515625" hidden="1"/>
    <col min="4883" max="4883" width="2.28515625" hidden="1"/>
    <col min="4884" max="5124" width="10.85546875" hidden="1"/>
    <col min="5125" max="5125" width="2.28515625" hidden="1"/>
    <col min="5126" max="5126" width="1.42578125" hidden="1"/>
    <col min="5127" max="5127" width="5" hidden="1"/>
    <col min="5128" max="5128" width="1.28515625" hidden="1"/>
    <col min="5129" max="5129" width="5.42578125" hidden="1"/>
    <col min="5130" max="5130" width="2.42578125" hidden="1"/>
    <col min="5131" max="5132" width="9.42578125" hidden="1"/>
    <col min="5133" max="5133" width="18.85546875" hidden="1"/>
    <col min="5134" max="5134" width="1.7109375" hidden="1"/>
    <col min="5135" max="5135" width="22.28515625" hidden="1"/>
    <col min="5136" max="5136" width="10.85546875" hidden="1"/>
    <col min="5137" max="5137" width="16.28515625" hidden="1"/>
    <col min="5138" max="5138" width="1.28515625" hidden="1"/>
    <col min="5139" max="5139" width="2.28515625" hidden="1"/>
    <col min="5140" max="5380" width="10.85546875" hidden="1"/>
    <col min="5381" max="5381" width="2.28515625" hidden="1"/>
    <col min="5382" max="5382" width="1.42578125" hidden="1"/>
    <col min="5383" max="5383" width="5" hidden="1"/>
    <col min="5384" max="5384" width="1.28515625" hidden="1"/>
    <col min="5385" max="5385" width="5.42578125" hidden="1"/>
    <col min="5386" max="5386" width="2.42578125" hidden="1"/>
    <col min="5387" max="5388" width="9.42578125" hidden="1"/>
    <col min="5389" max="5389" width="18.85546875" hidden="1"/>
    <col min="5390" max="5390" width="1.7109375" hidden="1"/>
    <col min="5391" max="5391" width="22.28515625" hidden="1"/>
    <col min="5392" max="5392" width="10.85546875" hidden="1"/>
    <col min="5393" max="5393" width="16.28515625" hidden="1"/>
    <col min="5394" max="5394" width="1.28515625" hidden="1"/>
    <col min="5395" max="5395" width="2.28515625" hidden="1"/>
    <col min="5396" max="5636" width="10.85546875" hidden="1"/>
    <col min="5637" max="5637" width="2.28515625" hidden="1"/>
    <col min="5638" max="5638" width="1.42578125" hidden="1"/>
    <col min="5639" max="5639" width="5" hidden="1"/>
    <col min="5640" max="5640" width="1.28515625" hidden="1"/>
    <col min="5641" max="5641" width="5.42578125" hidden="1"/>
    <col min="5642" max="5642" width="2.42578125" hidden="1"/>
    <col min="5643" max="5644" width="9.42578125" hidden="1"/>
    <col min="5645" max="5645" width="18.85546875" hidden="1"/>
    <col min="5646" max="5646" width="1.7109375" hidden="1"/>
    <col min="5647" max="5647" width="22.28515625" hidden="1"/>
    <col min="5648" max="5648" width="10.85546875" hidden="1"/>
    <col min="5649" max="5649" width="16.28515625" hidden="1"/>
    <col min="5650" max="5650" width="1.28515625" hidden="1"/>
    <col min="5651" max="5651" width="2.28515625" hidden="1"/>
    <col min="5652" max="5892" width="10.85546875" hidden="1"/>
    <col min="5893" max="5893" width="2.28515625" hidden="1"/>
    <col min="5894" max="5894" width="1.42578125" hidden="1"/>
    <col min="5895" max="5895" width="5" hidden="1"/>
    <col min="5896" max="5896" width="1.28515625" hidden="1"/>
    <col min="5897" max="5897" width="5.42578125" hidden="1"/>
    <col min="5898" max="5898" width="2.42578125" hidden="1"/>
    <col min="5899" max="5900" width="9.42578125" hidden="1"/>
    <col min="5901" max="5901" width="18.85546875" hidden="1"/>
    <col min="5902" max="5902" width="1.7109375" hidden="1"/>
    <col min="5903" max="5903" width="22.28515625" hidden="1"/>
    <col min="5904" max="5904" width="10.85546875" hidden="1"/>
    <col min="5905" max="5905" width="16.28515625" hidden="1"/>
    <col min="5906" max="5906" width="1.28515625" hidden="1"/>
    <col min="5907" max="5907" width="2.28515625" hidden="1"/>
    <col min="5908" max="6148" width="10.85546875" hidden="1"/>
    <col min="6149" max="6149" width="2.28515625" hidden="1"/>
    <col min="6150" max="6150" width="1.42578125" hidden="1"/>
    <col min="6151" max="6151" width="5" hidden="1"/>
    <col min="6152" max="6152" width="1.28515625" hidden="1"/>
    <col min="6153" max="6153" width="5.42578125" hidden="1"/>
    <col min="6154" max="6154" width="2.42578125" hidden="1"/>
    <col min="6155" max="6156" width="9.42578125" hidden="1"/>
    <col min="6157" max="6157" width="18.85546875" hidden="1"/>
    <col min="6158" max="6158" width="1.7109375" hidden="1"/>
    <col min="6159" max="6159" width="22.28515625" hidden="1"/>
    <col min="6160" max="6160" width="10.85546875" hidden="1"/>
    <col min="6161" max="6161" width="16.28515625" hidden="1"/>
    <col min="6162" max="6162" width="1.28515625" hidden="1"/>
    <col min="6163" max="6163" width="2.28515625" hidden="1"/>
    <col min="6164" max="6404" width="10.85546875" hidden="1"/>
    <col min="6405" max="6405" width="2.28515625" hidden="1"/>
    <col min="6406" max="6406" width="1.42578125" hidden="1"/>
    <col min="6407" max="6407" width="5" hidden="1"/>
    <col min="6408" max="6408" width="1.28515625" hidden="1"/>
    <col min="6409" max="6409" width="5.42578125" hidden="1"/>
    <col min="6410" max="6410" width="2.42578125" hidden="1"/>
    <col min="6411" max="6412" width="9.42578125" hidden="1"/>
    <col min="6413" max="6413" width="18.85546875" hidden="1"/>
    <col min="6414" max="6414" width="1.7109375" hidden="1"/>
    <col min="6415" max="6415" width="22.28515625" hidden="1"/>
    <col min="6416" max="6416" width="10.85546875" hidden="1"/>
    <col min="6417" max="6417" width="16.28515625" hidden="1"/>
    <col min="6418" max="6418" width="1.28515625" hidden="1"/>
    <col min="6419" max="6419" width="2.28515625" hidden="1"/>
    <col min="6420" max="6660" width="10.85546875" hidden="1"/>
    <col min="6661" max="6661" width="2.28515625" hidden="1"/>
    <col min="6662" max="6662" width="1.42578125" hidden="1"/>
    <col min="6663" max="6663" width="5" hidden="1"/>
    <col min="6664" max="6664" width="1.28515625" hidden="1"/>
    <col min="6665" max="6665" width="5.42578125" hidden="1"/>
    <col min="6666" max="6666" width="2.42578125" hidden="1"/>
    <col min="6667" max="6668" width="9.42578125" hidden="1"/>
    <col min="6669" max="6669" width="18.85546875" hidden="1"/>
    <col min="6670" max="6670" width="1.7109375" hidden="1"/>
    <col min="6671" max="6671" width="22.28515625" hidden="1"/>
    <col min="6672" max="6672" width="10.85546875" hidden="1"/>
    <col min="6673" max="6673" width="16.28515625" hidden="1"/>
    <col min="6674" max="6674" width="1.28515625" hidden="1"/>
    <col min="6675" max="6675" width="2.28515625" hidden="1"/>
    <col min="6676" max="6916" width="10.85546875" hidden="1"/>
    <col min="6917" max="6917" width="2.28515625" hidden="1"/>
    <col min="6918" max="6918" width="1.42578125" hidden="1"/>
    <col min="6919" max="6919" width="5" hidden="1"/>
    <col min="6920" max="6920" width="1.28515625" hidden="1"/>
    <col min="6921" max="6921" width="5.42578125" hidden="1"/>
    <col min="6922" max="6922" width="2.42578125" hidden="1"/>
    <col min="6923" max="6924" width="9.42578125" hidden="1"/>
    <col min="6925" max="6925" width="18.85546875" hidden="1"/>
    <col min="6926" max="6926" width="1.7109375" hidden="1"/>
    <col min="6927" max="6927" width="22.28515625" hidden="1"/>
    <col min="6928" max="6928" width="10.85546875" hidden="1"/>
    <col min="6929" max="6929" width="16.28515625" hidden="1"/>
    <col min="6930" max="6930" width="1.28515625" hidden="1"/>
    <col min="6931" max="6931" width="2.28515625" hidden="1"/>
    <col min="6932" max="7172" width="10.85546875" hidden="1"/>
    <col min="7173" max="7173" width="2.28515625" hidden="1"/>
    <col min="7174" max="7174" width="1.42578125" hidden="1"/>
    <col min="7175" max="7175" width="5" hidden="1"/>
    <col min="7176" max="7176" width="1.28515625" hidden="1"/>
    <col min="7177" max="7177" width="5.42578125" hidden="1"/>
    <col min="7178" max="7178" width="2.42578125" hidden="1"/>
    <col min="7179" max="7180" width="9.42578125" hidden="1"/>
    <col min="7181" max="7181" width="18.85546875" hidden="1"/>
    <col min="7182" max="7182" width="1.7109375" hidden="1"/>
    <col min="7183" max="7183" width="22.28515625" hidden="1"/>
    <col min="7184" max="7184" width="10.85546875" hidden="1"/>
    <col min="7185" max="7185" width="16.28515625" hidden="1"/>
    <col min="7186" max="7186" width="1.28515625" hidden="1"/>
    <col min="7187" max="7187" width="2.28515625" hidden="1"/>
    <col min="7188" max="7428" width="10.85546875" hidden="1"/>
    <col min="7429" max="7429" width="2.28515625" hidden="1"/>
    <col min="7430" max="7430" width="1.42578125" hidden="1"/>
    <col min="7431" max="7431" width="5" hidden="1"/>
    <col min="7432" max="7432" width="1.28515625" hidden="1"/>
    <col min="7433" max="7433" width="5.42578125" hidden="1"/>
    <col min="7434" max="7434" width="2.42578125" hidden="1"/>
    <col min="7435" max="7436" width="9.42578125" hidden="1"/>
    <col min="7437" max="7437" width="18.85546875" hidden="1"/>
    <col min="7438" max="7438" width="1.7109375" hidden="1"/>
    <col min="7439" max="7439" width="22.28515625" hidden="1"/>
    <col min="7440" max="7440" width="10.85546875" hidden="1"/>
    <col min="7441" max="7441" width="16.28515625" hidden="1"/>
    <col min="7442" max="7442" width="1.28515625" hidden="1"/>
    <col min="7443" max="7443" width="2.28515625" hidden="1"/>
    <col min="7444" max="7684" width="10.85546875" hidden="1"/>
    <col min="7685" max="7685" width="2.28515625" hidden="1"/>
    <col min="7686" max="7686" width="1.42578125" hidden="1"/>
    <col min="7687" max="7687" width="5" hidden="1"/>
    <col min="7688" max="7688" width="1.28515625" hidden="1"/>
    <col min="7689" max="7689" width="5.42578125" hidden="1"/>
    <col min="7690" max="7690" width="2.42578125" hidden="1"/>
    <col min="7691" max="7692" width="9.42578125" hidden="1"/>
    <col min="7693" max="7693" width="18.85546875" hidden="1"/>
    <col min="7694" max="7694" width="1.7109375" hidden="1"/>
    <col min="7695" max="7695" width="22.28515625" hidden="1"/>
    <col min="7696" max="7696" width="10.85546875" hidden="1"/>
    <col min="7697" max="7697" width="16.28515625" hidden="1"/>
    <col min="7698" max="7698" width="1.28515625" hidden="1"/>
    <col min="7699" max="7699" width="2.28515625" hidden="1"/>
    <col min="7700" max="7940" width="10.85546875" hidden="1"/>
    <col min="7941" max="7941" width="2.28515625" hidden="1"/>
    <col min="7942" max="7942" width="1.42578125" hidden="1"/>
    <col min="7943" max="7943" width="5" hidden="1"/>
    <col min="7944" max="7944" width="1.28515625" hidden="1"/>
    <col min="7945" max="7945" width="5.42578125" hidden="1"/>
    <col min="7946" max="7946" width="2.42578125" hidden="1"/>
    <col min="7947" max="7948" width="9.42578125" hidden="1"/>
    <col min="7949" max="7949" width="18.85546875" hidden="1"/>
    <col min="7950" max="7950" width="1.7109375" hidden="1"/>
    <col min="7951" max="7951" width="22.28515625" hidden="1"/>
    <col min="7952" max="7952" width="10.85546875" hidden="1"/>
    <col min="7953" max="7953" width="16.28515625" hidden="1"/>
    <col min="7954" max="7954" width="1.28515625" hidden="1"/>
    <col min="7955" max="7955" width="2.28515625" hidden="1"/>
    <col min="7956" max="8196" width="10.85546875" hidden="1"/>
    <col min="8197" max="8197" width="2.28515625" hidden="1"/>
    <col min="8198" max="8198" width="1.42578125" hidden="1"/>
    <col min="8199" max="8199" width="5" hidden="1"/>
    <col min="8200" max="8200" width="1.28515625" hidden="1"/>
    <col min="8201" max="8201" width="5.42578125" hidden="1"/>
    <col min="8202" max="8202" width="2.42578125" hidden="1"/>
    <col min="8203" max="8204" width="9.42578125" hidden="1"/>
    <col min="8205" max="8205" width="18.85546875" hidden="1"/>
    <col min="8206" max="8206" width="1.7109375" hidden="1"/>
    <col min="8207" max="8207" width="22.28515625" hidden="1"/>
    <col min="8208" max="8208" width="10.85546875" hidden="1"/>
    <col min="8209" max="8209" width="16.28515625" hidden="1"/>
    <col min="8210" max="8210" width="1.28515625" hidden="1"/>
    <col min="8211" max="8211" width="2.28515625" hidden="1"/>
    <col min="8212" max="8452" width="10.85546875" hidden="1"/>
    <col min="8453" max="8453" width="2.28515625" hidden="1"/>
    <col min="8454" max="8454" width="1.42578125" hidden="1"/>
    <col min="8455" max="8455" width="5" hidden="1"/>
    <col min="8456" max="8456" width="1.28515625" hidden="1"/>
    <col min="8457" max="8457" width="5.42578125" hidden="1"/>
    <col min="8458" max="8458" width="2.42578125" hidden="1"/>
    <col min="8459" max="8460" width="9.42578125" hidden="1"/>
    <col min="8461" max="8461" width="18.85546875" hidden="1"/>
    <col min="8462" max="8462" width="1.7109375" hidden="1"/>
    <col min="8463" max="8463" width="22.28515625" hidden="1"/>
    <col min="8464" max="8464" width="10.85546875" hidden="1"/>
    <col min="8465" max="8465" width="16.28515625" hidden="1"/>
    <col min="8466" max="8466" width="1.28515625" hidden="1"/>
    <col min="8467" max="8467" width="2.28515625" hidden="1"/>
    <col min="8468" max="8708" width="10.85546875" hidden="1"/>
    <col min="8709" max="8709" width="2.28515625" hidden="1"/>
    <col min="8710" max="8710" width="1.42578125" hidden="1"/>
    <col min="8711" max="8711" width="5" hidden="1"/>
    <col min="8712" max="8712" width="1.28515625" hidden="1"/>
    <col min="8713" max="8713" width="5.42578125" hidden="1"/>
    <col min="8714" max="8714" width="2.42578125" hidden="1"/>
    <col min="8715" max="8716" width="9.42578125" hidden="1"/>
    <col min="8717" max="8717" width="18.85546875" hidden="1"/>
    <col min="8718" max="8718" width="1.7109375" hidden="1"/>
    <col min="8719" max="8719" width="22.28515625" hidden="1"/>
    <col min="8720" max="8720" width="10.85546875" hidden="1"/>
    <col min="8721" max="8721" width="16.28515625" hidden="1"/>
    <col min="8722" max="8722" width="1.28515625" hidden="1"/>
    <col min="8723" max="8723" width="2.28515625" hidden="1"/>
    <col min="8724" max="8964" width="10.85546875" hidden="1"/>
    <col min="8965" max="8965" width="2.28515625" hidden="1"/>
    <col min="8966" max="8966" width="1.42578125" hidden="1"/>
    <col min="8967" max="8967" width="5" hidden="1"/>
    <col min="8968" max="8968" width="1.28515625" hidden="1"/>
    <col min="8969" max="8969" width="5.42578125" hidden="1"/>
    <col min="8970" max="8970" width="2.42578125" hidden="1"/>
    <col min="8971" max="8972" width="9.42578125" hidden="1"/>
    <col min="8973" max="8973" width="18.85546875" hidden="1"/>
    <col min="8974" max="8974" width="1.7109375" hidden="1"/>
    <col min="8975" max="8975" width="22.28515625" hidden="1"/>
    <col min="8976" max="8976" width="10.85546875" hidden="1"/>
    <col min="8977" max="8977" width="16.28515625" hidden="1"/>
    <col min="8978" max="8978" width="1.28515625" hidden="1"/>
    <col min="8979" max="8979" width="2.28515625" hidden="1"/>
    <col min="8980" max="9220" width="10.85546875" hidden="1"/>
    <col min="9221" max="9221" width="2.28515625" hidden="1"/>
    <col min="9222" max="9222" width="1.42578125" hidden="1"/>
    <col min="9223" max="9223" width="5" hidden="1"/>
    <col min="9224" max="9224" width="1.28515625" hidden="1"/>
    <col min="9225" max="9225" width="5.42578125" hidden="1"/>
    <col min="9226" max="9226" width="2.42578125" hidden="1"/>
    <col min="9227" max="9228" width="9.42578125" hidden="1"/>
    <col min="9229" max="9229" width="18.85546875" hidden="1"/>
    <col min="9230" max="9230" width="1.7109375" hidden="1"/>
    <col min="9231" max="9231" width="22.28515625" hidden="1"/>
    <col min="9232" max="9232" width="10.85546875" hidden="1"/>
    <col min="9233" max="9233" width="16.28515625" hidden="1"/>
    <col min="9234" max="9234" width="1.28515625" hidden="1"/>
    <col min="9235" max="9235" width="2.28515625" hidden="1"/>
    <col min="9236" max="9476" width="10.85546875" hidden="1"/>
    <col min="9477" max="9477" width="2.28515625" hidden="1"/>
    <col min="9478" max="9478" width="1.42578125" hidden="1"/>
    <col min="9479" max="9479" width="5" hidden="1"/>
    <col min="9480" max="9480" width="1.28515625" hidden="1"/>
    <col min="9481" max="9481" width="5.42578125" hidden="1"/>
    <col min="9482" max="9482" width="2.42578125" hidden="1"/>
    <col min="9483" max="9484" width="9.42578125" hidden="1"/>
    <col min="9485" max="9485" width="18.85546875" hidden="1"/>
    <col min="9486" max="9486" width="1.7109375" hidden="1"/>
    <col min="9487" max="9487" width="22.28515625" hidden="1"/>
    <col min="9488" max="9488" width="10.85546875" hidden="1"/>
    <col min="9489" max="9489" width="16.28515625" hidden="1"/>
    <col min="9490" max="9490" width="1.28515625" hidden="1"/>
    <col min="9491" max="9491" width="2.28515625" hidden="1"/>
    <col min="9492" max="9732" width="10.85546875" hidden="1"/>
    <col min="9733" max="9733" width="2.28515625" hidden="1"/>
    <col min="9734" max="9734" width="1.42578125" hidden="1"/>
    <col min="9735" max="9735" width="5" hidden="1"/>
    <col min="9736" max="9736" width="1.28515625" hidden="1"/>
    <col min="9737" max="9737" width="5.42578125" hidden="1"/>
    <col min="9738" max="9738" width="2.42578125" hidden="1"/>
    <col min="9739" max="9740" width="9.42578125" hidden="1"/>
    <col min="9741" max="9741" width="18.85546875" hidden="1"/>
    <col min="9742" max="9742" width="1.7109375" hidden="1"/>
    <col min="9743" max="9743" width="22.28515625" hidden="1"/>
    <col min="9744" max="9744" width="10.85546875" hidden="1"/>
    <col min="9745" max="9745" width="16.28515625" hidden="1"/>
    <col min="9746" max="9746" width="1.28515625" hidden="1"/>
    <col min="9747" max="9747" width="2.28515625" hidden="1"/>
    <col min="9748" max="9988" width="10.85546875" hidden="1"/>
    <col min="9989" max="9989" width="2.28515625" hidden="1"/>
    <col min="9990" max="9990" width="1.42578125" hidden="1"/>
    <col min="9991" max="9991" width="5" hidden="1"/>
    <col min="9992" max="9992" width="1.28515625" hidden="1"/>
    <col min="9993" max="9993" width="5.42578125" hidden="1"/>
    <col min="9994" max="9994" width="2.42578125" hidden="1"/>
    <col min="9995" max="9996" width="9.42578125" hidden="1"/>
    <col min="9997" max="9997" width="18.85546875" hidden="1"/>
    <col min="9998" max="9998" width="1.7109375" hidden="1"/>
    <col min="9999" max="9999" width="22.28515625" hidden="1"/>
    <col min="10000" max="10000" width="10.85546875" hidden="1"/>
    <col min="10001" max="10001" width="16.28515625" hidden="1"/>
    <col min="10002" max="10002" width="1.28515625" hidden="1"/>
    <col min="10003" max="10003" width="2.28515625" hidden="1"/>
    <col min="10004" max="10244" width="10.85546875" hidden="1"/>
    <col min="10245" max="10245" width="2.28515625" hidden="1"/>
    <col min="10246" max="10246" width="1.42578125" hidden="1"/>
    <col min="10247" max="10247" width="5" hidden="1"/>
    <col min="10248" max="10248" width="1.28515625" hidden="1"/>
    <col min="10249" max="10249" width="5.42578125" hidden="1"/>
    <col min="10250" max="10250" width="2.42578125" hidden="1"/>
    <col min="10251" max="10252" width="9.42578125" hidden="1"/>
    <col min="10253" max="10253" width="18.85546875" hidden="1"/>
    <col min="10254" max="10254" width="1.7109375" hidden="1"/>
    <col min="10255" max="10255" width="22.28515625" hidden="1"/>
    <col min="10256" max="10256" width="10.85546875" hidden="1"/>
    <col min="10257" max="10257" width="16.28515625" hidden="1"/>
    <col min="10258" max="10258" width="1.28515625" hidden="1"/>
    <col min="10259" max="10259" width="2.28515625" hidden="1"/>
    <col min="10260" max="10500" width="10.85546875" hidden="1"/>
    <col min="10501" max="10501" width="2.28515625" hidden="1"/>
    <col min="10502" max="10502" width="1.42578125" hidden="1"/>
    <col min="10503" max="10503" width="5" hidden="1"/>
    <col min="10504" max="10504" width="1.28515625" hidden="1"/>
    <col min="10505" max="10505" width="5.42578125" hidden="1"/>
    <col min="10506" max="10506" width="2.42578125" hidden="1"/>
    <col min="10507" max="10508" width="9.42578125" hidden="1"/>
    <col min="10509" max="10509" width="18.85546875" hidden="1"/>
    <col min="10510" max="10510" width="1.7109375" hidden="1"/>
    <col min="10511" max="10511" width="22.28515625" hidden="1"/>
    <col min="10512" max="10512" width="10.85546875" hidden="1"/>
    <col min="10513" max="10513" width="16.28515625" hidden="1"/>
    <col min="10514" max="10514" width="1.28515625" hidden="1"/>
    <col min="10515" max="10515" width="2.28515625" hidden="1"/>
    <col min="10516" max="10756" width="10.85546875" hidden="1"/>
    <col min="10757" max="10757" width="2.28515625" hidden="1"/>
    <col min="10758" max="10758" width="1.42578125" hidden="1"/>
    <col min="10759" max="10759" width="5" hidden="1"/>
    <col min="10760" max="10760" width="1.28515625" hidden="1"/>
    <col min="10761" max="10761" width="5.42578125" hidden="1"/>
    <col min="10762" max="10762" width="2.42578125" hidden="1"/>
    <col min="10763" max="10764" width="9.42578125" hidden="1"/>
    <col min="10765" max="10765" width="18.85546875" hidden="1"/>
    <col min="10766" max="10766" width="1.7109375" hidden="1"/>
    <col min="10767" max="10767" width="22.28515625" hidden="1"/>
    <col min="10768" max="10768" width="10.85546875" hidden="1"/>
    <col min="10769" max="10769" width="16.28515625" hidden="1"/>
    <col min="10770" max="10770" width="1.28515625" hidden="1"/>
    <col min="10771" max="10771" width="2.28515625" hidden="1"/>
    <col min="10772" max="11012" width="10.85546875" hidden="1"/>
    <col min="11013" max="11013" width="2.28515625" hidden="1"/>
    <col min="11014" max="11014" width="1.42578125" hidden="1"/>
    <col min="11015" max="11015" width="5" hidden="1"/>
    <col min="11016" max="11016" width="1.28515625" hidden="1"/>
    <col min="11017" max="11017" width="5.42578125" hidden="1"/>
    <col min="11018" max="11018" width="2.42578125" hidden="1"/>
    <col min="11019" max="11020" width="9.42578125" hidden="1"/>
    <col min="11021" max="11021" width="18.85546875" hidden="1"/>
    <col min="11022" max="11022" width="1.7109375" hidden="1"/>
    <col min="11023" max="11023" width="22.28515625" hidden="1"/>
    <col min="11024" max="11024" width="10.85546875" hidden="1"/>
    <col min="11025" max="11025" width="16.28515625" hidden="1"/>
    <col min="11026" max="11026" width="1.28515625" hidden="1"/>
    <col min="11027" max="11027" width="2.28515625" hidden="1"/>
    <col min="11028" max="11268" width="10.85546875" hidden="1"/>
    <col min="11269" max="11269" width="2.28515625" hidden="1"/>
    <col min="11270" max="11270" width="1.42578125" hidden="1"/>
    <col min="11271" max="11271" width="5" hidden="1"/>
    <col min="11272" max="11272" width="1.28515625" hidden="1"/>
    <col min="11273" max="11273" width="5.42578125" hidden="1"/>
    <col min="11274" max="11274" width="2.42578125" hidden="1"/>
    <col min="11275" max="11276" width="9.42578125" hidden="1"/>
    <col min="11277" max="11277" width="18.85546875" hidden="1"/>
    <col min="11278" max="11278" width="1.7109375" hidden="1"/>
    <col min="11279" max="11279" width="22.28515625" hidden="1"/>
    <col min="11280" max="11280" width="10.85546875" hidden="1"/>
    <col min="11281" max="11281" width="16.28515625" hidden="1"/>
    <col min="11282" max="11282" width="1.28515625" hidden="1"/>
    <col min="11283" max="11283" width="2.28515625" hidden="1"/>
    <col min="11284" max="11524" width="10.85546875" hidden="1"/>
    <col min="11525" max="11525" width="2.28515625" hidden="1"/>
    <col min="11526" max="11526" width="1.42578125" hidden="1"/>
    <col min="11527" max="11527" width="5" hidden="1"/>
    <col min="11528" max="11528" width="1.28515625" hidden="1"/>
    <col min="11529" max="11529" width="5.42578125" hidden="1"/>
    <col min="11530" max="11530" width="2.42578125" hidden="1"/>
    <col min="11531" max="11532" width="9.42578125" hidden="1"/>
    <col min="11533" max="11533" width="18.85546875" hidden="1"/>
    <col min="11534" max="11534" width="1.7109375" hidden="1"/>
    <col min="11535" max="11535" width="22.28515625" hidden="1"/>
    <col min="11536" max="11536" width="10.85546875" hidden="1"/>
    <col min="11537" max="11537" width="16.28515625" hidden="1"/>
    <col min="11538" max="11538" width="1.28515625" hidden="1"/>
    <col min="11539" max="11539" width="2.28515625" hidden="1"/>
    <col min="11540" max="11780" width="10.85546875" hidden="1"/>
    <col min="11781" max="11781" width="2.28515625" hidden="1"/>
    <col min="11782" max="11782" width="1.42578125" hidden="1"/>
    <col min="11783" max="11783" width="5" hidden="1"/>
    <col min="11784" max="11784" width="1.28515625" hidden="1"/>
    <col min="11785" max="11785" width="5.42578125" hidden="1"/>
    <col min="11786" max="11786" width="2.42578125" hidden="1"/>
    <col min="11787" max="11788" width="9.42578125" hidden="1"/>
    <col min="11789" max="11789" width="18.85546875" hidden="1"/>
    <col min="11790" max="11790" width="1.7109375" hidden="1"/>
    <col min="11791" max="11791" width="22.28515625" hidden="1"/>
    <col min="11792" max="11792" width="10.85546875" hidden="1"/>
    <col min="11793" max="11793" width="16.28515625" hidden="1"/>
    <col min="11794" max="11794" width="1.28515625" hidden="1"/>
    <col min="11795" max="11795" width="2.28515625" hidden="1"/>
    <col min="11796" max="12036" width="10.85546875" hidden="1"/>
    <col min="12037" max="12037" width="2.28515625" hidden="1"/>
    <col min="12038" max="12038" width="1.42578125" hidden="1"/>
    <col min="12039" max="12039" width="5" hidden="1"/>
    <col min="12040" max="12040" width="1.28515625" hidden="1"/>
    <col min="12041" max="12041" width="5.42578125" hidden="1"/>
    <col min="12042" max="12042" width="2.42578125" hidden="1"/>
    <col min="12043" max="12044" width="9.42578125" hidden="1"/>
    <col min="12045" max="12045" width="18.85546875" hidden="1"/>
    <col min="12046" max="12046" width="1.7109375" hidden="1"/>
    <col min="12047" max="12047" width="22.28515625" hidden="1"/>
    <col min="12048" max="12048" width="10.85546875" hidden="1"/>
    <col min="12049" max="12049" width="16.28515625" hidden="1"/>
    <col min="12050" max="12050" width="1.28515625" hidden="1"/>
    <col min="12051" max="12051" width="2.28515625" hidden="1"/>
    <col min="12052" max="12292" width="10.85546875" hidden="1"/>
    <col min="12293" max="12293" width="2.28515625" hidden="1"/>
    <col min="12294" max="12294" width="1.42578125" hidden="1"/>
    <col min="12295" max="12295" width="5" hidden="1"/>
    <col min="12296" max="12296" width="1.28515625" hidden="1"/>
    <col min="12297" max="12297" width="5.42578125" hidden="1"/>
    <col min="12298" max="12298" width="2.42578125" hidden="1"/>
    <col min="12299" max="12300" width="9.42578125" hidden="1"/>
    <col min="12301" max="12301" width="18.85546875" hidden="1"/>
    <col min="12302" max="12302" width="1.7109375" hidden="1"/>
    <col min="12303" max="12303" width="22.28515625" hidden="1"/>
    <col min="12304" max="12304" width="10.85546875" hidden="1"/>
    <col min="12305" max="12305" width="16.28515625" hidden="1"/>
    <col min="12306" max="12306" width="1.28515625" hidden="1"/>
    <col min="12307" max="12307" width="2.28515625" hidden="1"/>
    <col min="12308" max="12548" width="10.85546875" hidden="1"/>
    <col min="12549" max="12549" width="2.28515625" hidden="1"/>
    <col min="12550" max="12550" width="1.42578125" hidden="1"/>
    <col min="12551" max="12551" width="5" hidden="1"/>
    <col min="12552" max="12552" width="1.28515625" hidden="1"/>
    <col min="12553" max="12553" width="5.42578125" hidden="1"/>
    <col min="12554" max="12554" width="2.42578125" hidden="1"/>
    <col min="12555" max="12556" width="9.42578125" hidden="1"/>
    <col min="12557" max="12557" width="18.85546875" hidden="1"/>
    <col min="12558" max="12558" width="1.7109375" hidden="1"/>
    <col min="12559" max="12559" width="22.28515625" hidden="1"/>
    <col min="12560" max="12560" width="10.85546875" hidden="1"/>
    <col min="12561" max="12561" width="16.28515625" hidden="1"/>
    <col min="12562" max="12562" width="1.28515625" hidden="1"/>
    <col min="12563" max="12563" width="2.28515625" hidden="1"/>
    <col min="12564" max="12804" width="10.85546875" hidden="1"/>
    <col min="12805" max="12805" width="2.28515625" hidden="1"/>
    <col min="12806" max="12806" width="1.42578125" hidden="1"/>
    <col min="12807" max="12807" width="5" hidden="1"/>
    <col min="12808" max="12808" width="1.28515625" hidden="1"/>
    <col min="12809" max="12809" width="5.42578125" hidden="1"/>
    <col min="12810" max="12810" width="2.42578125" hidden="1"/>
    <col min="12811" max="12812" width="9.42578125" hidden="1"/>
    <col min="12813" max="12813" width="18.85546875" hidden="1"/>
    <col min="12814" max="12814" width="1.7109375" hidden="1"/>
    <col min="12815" max="12815" width="22.28515625" hidden="1"/>
    <col min="12816" max="12816" width="10.85546875" hidden="1"/>
    <col min="12817" max="12817" width="16.28515625" hidden="1"/>
    <col min="12818" max="12818" width="1.28515625" hidden="1"/>
    <col min="12819" max="12819" width="2.28515625" hidden="1"/>
    <col min="12820" max="13060" width="10.85546875" hidden="1"/>
    <col min="13061" max="13061" width="2.28515625" hidden="1"/>
    <col min="13062" max="13062" width="1.42578125" hidden="1"/>
    <col min="13063" max="13063" width="5" hidden="1"/>
    <col min="13064" max="13064" width="1.28515625" hidden="1"/>
    <col min="13065" max="13065" width="5.42578125" hidden="1"/>
    <col min="13066" max="13066" width="2.42578125" hidden="1"/>
    <col min="13067" max="13068" width="9.42578125" hidden="1"/>
    <col min="13069" max="13069" width="18.85546875" hidden="1"/>
    <col min="13070" max="13070" width="1.7109375" hidden="1"/>
    <col min="13071" max="13071" width="22.28515625" hidden="1"/>
    <col min="13072" max="13072" width="10.85546875" hidden="1"/>
    <col min="13073" max="13073" width="16.28515625" hidden="1"/>
    <col min="13074" max="13074" width="1.28515625" hidden="1"/>
    <col min="13075" max="13075" width="2.28515625" hidden="1"/>
    <col min="13076" max="13316" width="10.85546875" hidden="1"/>
    <col min="13317" max="13317" width="2.28515625" hidden="1"/>
    <col min="13318" max="13318" width="1.42578125" hidden="1"/>
    <col min="13319" max="13319" width="5" hidden="1"/>
    <col min="13320" max="13320" width="1.28515625" hidden="1"/>
    <col min="13321" max="13321" width="5.42578125" hidden="1"/>
    <col min="13322" max="13322" width="2.42578125" hidden="1"/>
    <col min="13323" max="13324" width="9.42578125" hidden="1"/>
    <col min="13325" max="13325" width="18.85546875" hidden="1"/>
    <col min="13326" max="13326" width="1.7109375" hidden="1"/>
    <col min="13327" max="13327" width="22.28515625" hidden="1"/>
    <col min="13328" max="13328" width="10.85546875" hidden="1"/>
    <col min="13329" max="13329" width="16.28515625" hidden="1"/>
    <col min="13330" max="13330" width="1.28515625" hidden="1"/>
    <col min="13331" max="13331" width="2.28515625" hidden="1"/>
    <col min="13332" max="13572" width="10.85546875" hidden="1"/>
    <col min="13573" max="13573" width="2.28515625" hidden="1"/>
    <col min="13574" max="13574" width="1.42578125" hidden="1"/>
    <col min="13575" max="13575" width="5" hidden="1"/>
    <col min="13576" max="13576" width="1.28515625" hidden="1"/>
    <col min="13577" max="13577" width="5.42578125" hidden="1"/>
    <col min="13578" max="13578" width="2.42578125" hidden="1"/>
    <col min="13579" max="13580" width="9.42578125" hidden="1"/>
    <col min="13581" max="13581" width="18.85546875" hidden="1"/>
    <col min="13582" max="13582" width="1.7109375" hidden="1"/>
    <col min="13583" max="13583" width="22.28515625" hidden="1"/>
    <col min="13584" max="13584" width="10.85546875" hidden="1"/>
    <col min="13585" max="13585" width="16.28515625" hidden="1"/>
    <col min="13586" max="13586" width="1.28515625" hidden="1"/>
    <col min="13587" max="13587" width="2.28515625" hidden="1"/>
    <col min="13588" max="13828" width="10.85546875" hidden="1"/>
    <col min="13829" max="13829" width="2.28515625" hidden="1"/>
    <col min="13830" max="13830" width="1.42578125" hidden="1"/>
    <col min="13831" max="13831" width="5" hidden="1"/>
    <col min="13832" max="13832" width="1.28515625" hidden="1"/>
    <col min="13833" max="13833" width="5.42578125" hidden="1"/>
    <col min="13834" max="13834" width="2.42578125" hidden="1"/>
    <col min="13835" max="13836" width="9.42578125" hidden="1"/>
    <col min="13837" max="13837" width="18.85546875" hidden="1"/>
    <col min="13838" max="13838" width="1.7109375" hidden="1"/>
    <col min="13839" max="13839" width="22.28515625" hidden="1"/>
    <col min="13840" max="13840" width="10.85546875" hidden="1"/>
    <col min="13841" max="13841" width="16.28515625" hidden="1"/>
    <col min="13842" max="13842" width="1.28515625" hidden="1"/>
    <col min="13843" max="13843" width="2.28515625" hidden="1"/>
    <col min="13844" max="14084" width="10.85546875" hidden="1"/>
    <col min="14085" max="14085" width="2.28515625" hidden="1"/>
    <col min="14086" max="14086" width="1.42578125" hidden="1"/>
    <col min="14087" max="14087" width="5" hidden="1"/>
    <col min="14088" max="14088" width="1.28515625" hidden="1"/>
    <col min="14089" max="14089" width="5.42578125" hidden="1"/>
    <col min="14090" max="14090" width="2.42578125" hidden="1"/>
    <col min="14091" max="14092" width="9.42578125" hidden="1"/>
    <col min="14093" max="14093" width="18.85546875" hidden="1"/>
    <col min="14094" max="14094" width="1.7109375" hidden="1"/>
    <col min="14095" max="14095" width="22.28515625" hidden="1"/>
    <col min="14096" max="14096" width="10.85546875" hidden="1"/>
    <col min="14097" max="14097" width="16.28515625" hidden="1"/>
    <col min="14098" max="14098" width="1.28515625" hidden="1"/>
    <col min="14099" max="14099" width="2.28515625" hidden="1"/>
    <col min="14100" max="14340" width="10.85546875" hidden="1"/>
    <col min="14341" max="14341" width="2.28515625" hidden="1"/>
    <col min="14342" max="14342" width="1.42578125" hidden="1"/>
    <col min="14343" max="14343" width="5" hidden="1"/>
    <col min="14344" max="14344" width="1.28515625" hidden="1"/>
    <col min="14345" max="14345" width="5.42578125" hidden="1"/>
    <col min="14346" max="14346" width="2.42578125" hidden="1"/>
    <col min="14347" max="14348" width="9.42578125" hidden="1"/>
    <col min="14349" max="14349" width="18.85546875" hidden="1"/>
    <col min="14350" max="14350" width="1.7109375" hidden="1"/>
    <col min="14351" max="14351" width="22.28515625" hidden="1"/>
    <col min="14352" max="14352" width="10.85546875" hidden="1"/>
    <col min="14353" max="14353" width="16.28515625" hidden="1"/>
    <col min="14354" max="14354" width="1.28515625" hidden="1"/>
    <col min="14355" max="14355" width="2.28515625" hidden="1"/>
    <col min="14356" max="14596" width="10.85546875" hidden="1"/>
    <col min="14597" max="14597" width="2.28515625" hidden="1"/>
    <col min="14598" max="14598" width="1.42578125" hidden="1"/>
    <col min="14599" max="14599" width="5" hidden="1"/>
    <col min="14600" max="14600" width="1.28515625" hidden="1"/>
    <col min="14601" max="14601" width="5.42578125" hidden="1"/>
    <col min="14602" max="14602" width="2.42578125" hidden="1"/>
    <col min="14603" max="14604" width="9.42578125" hidden="1"/>
    <col min="14605" max="14605" width="18.85546875" hidden="1"/>
    <col min="14606" max="14606" width="1.7109375" hidden="1"/>
    <col min="14607" max="14607" width="22.28515625" hidden="1"/>
    <col min="14608" max="14608" width="10.85546875" hidden="1"/>
    <col min="14609" max="14609" width="16.28515625" hidden="1"/>
    <col min="14610" max="14610" width="1.28515625" hidden="1"/>
    <col min="14611" max="14611" width="2.28515625" hidden="1"/>
    <col min="14612" max="14852" width="10.85546875" hidden="1"/>
    <col min="14853" max="14853" width="2.28515625" hidden="1"/>
    <col min="14854" max="14854" width="1.42578125" hidden="1"/>
    <col min="14855" max="14855" width="5" hidden="1"/>
    <col min="14856" max="14856" width="1.28515625" hidden="1"/>
    <col min="14857" max="14857" width="5.42578125" hidden="1"/>
    <col min="14858" max="14858" width="2.42578125" hidden="1"/>
    <col min="14859" max="14860" width="9.42578125" hidden="1"/>
    <col min="14861" max="14861" width="18.85546875" hidden="1"/>
    <col min="14862" max="14862" width="1.7109375" hidden="1"/>
    <col min="14863" max="14863" width="22.28515625" hidden="1"/>
    <col min="14864" max="14864" width="10.85546875" hidden="1"/>
    <col min="14865" max="14865" width="16.28515625" hidden="1"/>
    <col min="14866" max="14866" width="1.28515625" hidden="1"/>
    <col min="14867" max="14867" width="2.28515625" hidden="1"/>
    <col min="14868" max="15108" width="10.85546875" hidden="1"/>
    <col min="15109" max="15109" width="2.28515625" hidden="1"/>
    <col min="15110" max="15110" width="1.42578125" hidden="1"/>
    <col min="15111" max="15111" width="5" hidden="1"/>
    <col min="15112" max="15112" width="1.28515625" hidden="1"/>
    <col min="15113" max="15113" width="5.42578125" hidden="1"/>
    <col min="15114" max="15114" width="2.42578125" hidden="1"/>
    <col min="15115" max="15116" width="9.42578125" hidden="1"/>
    <col min="15117" max="15117" width="18.85546875" hidden="1"/>
    <col min="15118" max="15118" width="1.7109375" hidden="1"/>
    <col min="15119" max="15119" width="22.28515625" hidden="1"/>
    <col min="15120" max="15120" width="10.85546875" hidden="1"/>
    <col min="15121" max="15121" width="16.28515625" hidden="1"/>
    <col min="15122" max="15122" width="1.28515625" hidden="1"/>
    <col min="15123" max="15123" width="2.28515625" hidden="1"/>
    <col min="15124" max="15364" width="10.85546875" hidden="1"/>
    <col min="15365" max="15365" width="2.28515625" hidden="1"/>
    <col min="15366" max="15366" width="1.42578125" hidden="1"/>
    <col min="15367" max="15367" width="5" hidden="1"/>
    <col min="15368" max="15368" width="1.28515625" hidden="1"/>
    <col min="15369" max="15369" width="5.42578125" hidden="1"/>
    <col min="15370" max="15370" width="2.42578125" hidden="1"/>
    <col min="15371" max="15372" width="9.42578125" hidden="1"/>
    <col min="15373" max="15373" width="18.85546875" hidden="1"/>
    <col min="15374" max="15374" width="1.7109375" hidden="1"/>
    <col min="15375" max="15375" width="22.28515625" hidden="1"/>
    <col min="15376" max="15376" width="10.85546875" hidden="1"/>
    <col min="15377" max="15377" width="16.28515625" hidden="1"/>
    <col min="15378" max="15378" width="1.28515625" hidden="1"/>
    <col min="15379" max="15379" width="2.28515625" hidden="1"/>
    <col min="15380" max="15620" width="10.85546875" hidden="1"/>
    <col min="15621" max="15621" width="2.28515625" hidden="1"/>
    <col min="15622" max="15622" width="1.42578125" hidden="1"/>
    <col min="15623" max="15623" width="5" hidden="1"/>
    <col min="15624" max="15624" width="1.28515625" hidden="1"/>
    <col min="15625" max="15625" width="5.42578125" hidden="1"/>
    <col min="15626" max="15626" width="2.42578125" hidden="1"/>
    <col min="15627" max="15628" width="9.42578125" hidden="1"/>
    <col min="15629" max="15629" width="18.85546875" hidden="1"/>
    <col min="15630" max="15630" width="1.7109375" hidden="1"/>
    <col min="15631" max="15631" width="22.28515625" hidden="1"/>
    <col min="15632" max="15632" width="10.85546875" hidden="1"/>
    <col min="15633" max="15633" width="16.28515625" hidden="1"/>
    <col min="15634" max="15634" width="1.28515625" hidden="1"/>
    <col min="15635" max="15635" width="2.28515625" hidden="1"/>
    <col min="15636" max="15876" width="10.85546875" hidden="1"/>
    <col min="15877" max="15877" width="2.28515625" hidden="1"/>
    <col min="15878" max="15878" width="1.42578125" hidden="1"/>
    <col min="15879" max="15879" width="5" hidden="1"/>
    <col min="15880" max="15880" width="1.28515625" hidden="1"/>
    <col min="15881" max="15881" width="5.42578125" hidden="1"/>
    <col min="15882" max="15882" width="2.42578125" hidden="1"/>
    <col min="15883" max="15884" width="9.42578125" hidden="1"/>
    <col min="15885" max="15885" width="18.85546875" hidden="1"/>
    <col min="15886" max="15886" width="1.7109375" hidden="1"/>
    <col min="15887" max="15887" width="22.28515625" hidden="1"/>
    <col min="15888" max="15888" width="10.85546875" hidden="1"/>
    <col min="15889" max="15889" width="16.28515625" hidden="1"/>
    <col min="15890" max="15890" width="1.28515625" hidden="1"/>
    <col min="15891" max="15891" width="2.28515625" hidden="1"/>
    <col min="15892" max="16132" width="10.85546875" hidden="1"/>
    <col min="16133" max="16133" width="2.28515625" hidden="1"/>
    <col min="16134" max="16134" width="1.42578125" hidden="1"/>
    <col min="16135" max="16135" width="5" hidden="1"/>
    <col min="16136" max="16136" width="1.28515625" hidden="1"/>
    <col min="16137" max="16137" width="5.42578125" hidden="1"/>
    <col min="16138" max="16138" width="2.42578125" hidden="1"/>
    <col min="16139" max="16140" width="9.42578125" hidden="1"/>
    <col min="16141" max="16141" width="18.85546875" hidden="1"/>
    <col min="16142" max="16142" width="1.7109375" hidden="1"/>
    <col min="16143" max="16143" width="22.28515625" hidden="1"/>
    <col min="16144" max="16144" width="10.85546875" hidden="1"/>
    <col min="16145" max="16145" width="16.28515625" hidden="1"/>
    <col min="16146" max="16146" width="1.28515625" hidden="1"/>
    <col min="16147" max="16147" width="2.28515625" hidden="1"/>
    <col min="16148" max="16384" width="10.85546875" hidden="1"/>
  </cols>
  <sheetData>
    <row r="1" spans="1:19" ht="30.75" customHeight="1" x14ac:dyDescent="0.2">
      <c r="A1" s="238" t="str">
        <f>IF(Form!T2="deutsch",Übersetzung!B51,Übersetzung!C51)</f>
        <v>VQ-L008 feasibility study
Material comparision</v>
      </c>
      <c r="B1" s="239"/>
      <c r="C1" s="239"/>
      <c r="D1" s="239"/>
      <c r="E1" s="239"/>
      <c r="F1" s="239"/>
      <c r="G1" s="239"/>
      <c r="H1" s="239"/>
      <c r="I1" s="239"/>
      <c r="J1" s="239"/>
      <c r="K1" s="239"/>
      <c r="L1" s="239"/>
      <c r="M1" s="239"/>
      <c r="N1" s="239"/>
      <c r="O1" s="239"/>
      <c r="P1" s="239"/>
      <c r="Q1" s="239"/>
      <c r="R1" s="239"/>
      <c r="S1" s="240"/>
    </row>
    <row r="2" spans="1:19" ht="27" customHeight="1" x14ac:dyDescent="0.2">
      <c r="A2" s="241"/>
      <c r="B2" s="195"/>
      <c r="C2" s="195"/>
      <c r="D2" s="195"/>
      <c r="E2" s="195"/>
      <c r="F2" s="195"/>
      <c r="G2" s="195"/>
      <c r="H2" s="195"/>
      <c r="I2" s="195"/>
      <c r="J2" s="195"/>
      <c r="K2" s="195"/>
      <c r="L2" s="195"/>
      <c r="M2" s="195"/>
      <c r="N2" s="195"/>
      <c r="O2" s="195"/>
      <c r="P2" s="195"/>
      <c r="Q2" s="195"/>
      <c r="R2" s="195"/>
      <c r="S2" s="242"/>
    </row>
    <row r="3" spans="1:19" s="23" customFormat="1" ht="6" customHeight="1" x14ac:dyDescent="0.2">
      <c r="A3" s="138"/>
      <c r="B3" s="56"/>
      <c r="C3" s="56"/>
      <c r="D3" s="56"/>
      <c r="E3" s="56"/>
      <c r="F3" s="56"/>
      <c r="G3" s="56"/>
      <c r="H3" s="56"/>
      <c r="I3" s="56"/>
      <c r="J3" s="56"/>
      <c r="K3" s="137"/>
      <c r="L3" s="56"/>
      <c r="M3" s="56"/>
      <c r="N3" s="56"/>
      <c r="O3" s="56"/>
      <c r="P3" s="56"/>
      <c r="Q3" s="56"/>
      <c r="R3" s="56"/>
      <c r="S3" s="136"/>
    </row>
    <row r="4" spans="1:19" ht="0.75" customHeight="1" x14ac:dyDescent="0.2">
      <c r="A4" s="135"/>
      <c r="B4" s="1"/>
      <c r="C4" s="1"/>
      <c r="D4" s="1"/>
      <c r="E4" s="1"/>
      <c r="F4" s="1"/>
      <c r="G4" s="1"/>
      <c r="H4" s="1"/>
      <c r="I4" s="1"/>
      <c r="J4" s="1"/>
      <c r="K4" s="134"/>
      <c r="L4" s="1"/>
      <c r="M4" s="1"/>
      <c r="N4" s="1"/>
      <c r="O4" s="1"/>
      <c r="P4" s="1"/>
      <c r="Q4" s="1"/>
      <c r="R4" s="1"/>
      <c r="S4" s="133"/>
    </row>
    <row r="5" spans="1:19" ht="4.5" customHeight="1" x14ac:dyDescent="0.2">
      <c r="A5" s="132"/>
      <c r="S5" s="3"/>
    </row>
    <row r="6" spans="1:19" ht="8.25" customHeight="1" x14ac:dyDescent="0.2">
      <c r="A6" s="132"/>
      <c r="B6" s="69"/>
      <c r="C6" s="69"/>
      <c r="D6" s="69"/>
      <c r="E6" s="69"/>
      <c r="F6" s="69"/>
      <c r="G6" s="69"/>
      <c r="H6" s="69"/>
      <c r="I6" s="69"/>
      <c r="J6" s="69"/>
      <c r="K6" s="103"/>
      <c r="L6" s="69"/>
      <c r="M6" s="69"/>
      <c r="N6" s="69"/>
      <c r="O6" s="69" t="s">
        <v>29</v>
      </c>
      <c r="P6" s="69"/>
      <c r="Q6" s="69"/>
      <c r="R6" s="69"/>
      <c r="S6" s="3"/>
    </row>
    <row r="7" spans="1:19" ht="15.75" customHeight="1" x14ac:dyDescent="0.2">
      <c r="A7" s="132"/>
      <c r="B7" s="6"/>
      <c r="C7" s="184"/>
      <c r="D7" s="184"/>
      <c r="E7" s="59"/>
      <c r="F7" s="60"/>
      <c r="G7" s="61"/>
      <c r="H7" s="61"/>
      <c r="I7" s="61"/>
      <c r="J7" s="61"/>
      <c r="K7" s="61"/>
      <c r="L7" s="61"/>
      <c r="M7" s="185"/>
      <c r="N7" s="185"/>
      <c r="O7" s="185"/>
      <c r="P7" s="185"/>
      <c r="Q7" s="185"/>
      <c r="R7" s="60"/>
      <c r="S7" s="3"/>
    </row>
    <row r="8" spans="1:19" ht="15.75" customHeight="1" x14ac:dyDescent="0.2">
      <c r="A8" s="132"/>
      <c r="B8" s="6"/>
      <c r="C8" s="60" t="str">
        <f>Form!C9</f>
        <v>Supplier:</v>
      </c>
      <c r="E8" s="213" t="str">
        <f>IF(Form!E9:G9&lt;&gt;"",Form!E9:G9,"")</f>
        <v/>
      </c>
      <c r="F8" s="214"/>
      <c r="G8" s="215"/>
      <c r="H8" s="60"/>
      <c r="I8" s="60" t="str">
        <f>Form!I9</f>
        <v>Business partner no:</v>
      </c>
      <c r="J8" s="60"/>
      <c r="K8" s="207" t="str">
        <f>IF(Form!K9:N9&lt;&gt;"",Form!K9:N9,"")</f>
        <v/>
      </c>
      <c r="L8" s="208"/>
      <c r="M8" s="208"/>
      <c r="N8" s="209"/>
      <c r="R8" s="60"/>
      <c r="S8" s="3"/>
    </row>
    <row r="9" spans="1:19" ht="15.75" customHeight="1" x14ac:dyDescent="0.2">
      <c r="A9" s="132"/>
      <c r="B9" s="6"/>
      <c r="E9" s="216"/>
      <c r="F9" s="217"/>
      <c r="G9" s="218"/>
      <c r="R9" s="60"/>
      <c r="S9" s="3"/>
    </row>
    <row r="10" spans="1:19" ht="15.75" customHeight="1" x14ac:dyDescent="0.2">
      <c r="A10" s="132"/>
      <c r="B10" s="6"/>
      <c r="L10" s="2" t="s">
        <v>2</v>
      </c>
      <c r="R10" s="60"/>
      <c r="S10" s="3"/>
    </row>
    <row r="11" spans="1:19" ht="15.75" customHeight="1" x14ac:dyDescent="0.2">
      <c r="A11" s="132"/>
      <c r="B11" s="6"/>
      <c r="C11" s="60" t="str">
        <f>Form!C12</f>
        <v>Product name:</v>
      </c>
      <c r="D11" s="6"/>
      <c r="E11" s="207" t="str">
        <f>IF(Form!E12:G12&lt;&gt;"",Form!E12:G12,"")</f>
        <v/>
      </c>
      <c r="F11" s="208"/>
      <c r="G11" s="209"/>
      <c r="H11" s="60"/>
      <c r="I11" s="60" t="str">
        <f>Form!I12</f>
        <v>DEUTZ part number:</v>
      </c>
      <c r="J11" s="60"/>
      <c r="K11" s="210" t="str">
        <f>IF(Form!K12:N12&lt;&gt;"",Form!K12:N12,"")</f>
        <v/>
      </c>
      <c r="L11" s="211"/>
      <c r="M11" s="211"/>
      <c r="N11" s="212"/>
      <c r="O11" s="60" t="s">
        <v>3</v>
      </c>
      <c r="P11" s="6"/>
      <c r="Q11" s="46" t="str">
        <f>IF(Form!Q12&lt;&gt;"",Form!Q12,"")</f>
        <v/>
      </c>
      <c r="R11" s="60"/>
      <c r="S11" s="3"/>
    </row>
    <row r="12" spans="1:19" ht="15.75" customHeight="1" x14ac:dyDescent="0.2">
      <c r="A12" s="132"/>
      <c r="B12" s="6"/>
      <c r="E12" s="96"/>
      <c r="F12" s="96"/>
      <c r="G12" s="96"/>
      <c r="P12" s="6"/>
      <c r="R12" s="60"/>
      <c r="S12" s="3"/>
    </row>
    <row r="13" spans="1:19" ht="15.75" customHeight="1" x14ac:dyDescent="0.2">
      <c r="A13" s="132"/>
      <c r="B13" s="6"/>
      <c r="C13" s="60" t="str">
        <f>Form!C12</f>
        <v>Product name:</v>
      </c>
      <c r="D13" s="6"/>
      <c r="E13" s="207" t="str">
        <f>IF(Form!E14:G14&lt;&gt;"",Form!E14:G14,"")</f>
        <v/>
      </c>
      <c r="F13" s="208"/>
      <c r="G13" s="209"/>
      <c r="H13" s="60"/>
      <c r="I13" s="60" t="str">
        <f>Form!I12</f>
        <v>DEUTZ part number:</v>
      </c>
      <c r="J13" s="60"/>
      <c r="K13" s="210" t="str">
        <f>IF(Form!K14:N14&lt;&gt;"",Form!K14:N14,"")</f>
        <v/>
      </c>
      <c r="L13" s="211"/>
      <c r="M13" s="211"/>
      <c r="N13" s="212"/>
      <c r="O13" s="60" t="s">
        <v>3</v>
      </c>
      <c r="P13" s="6"/>
      <c r="Q13" s="46" t="str">
        <f>IF(Form!Q14&lt;&gt;"",Form!Q14,"")</f>
        <v/>
      </c>
      <c r="R13" s="60"/>
      <c r="S13" s="3"/>
    </row>
    <row r="14" spans="1:19" ht="15.75" customHeight="1" x14ac:dyDescent="0.2">
      <c r="A14" s="132"/>
      <c r="B14" s="6"/>
      <c r="C14" s="60"/>
      <c r="D14" s="6"/>
      <c r="E14" s="62"/>
      <c r="F14" s="60"/>
      <c r="G14" s="97"/>
      <c r="H14" s="60"/>
      <c r="I14" s="60"/>
      <c r="J14" s="60"/>
      <c r="K14" s="60"/>
      <c r="L14" s="60"/>
      <c r="M14" s="62"/>
      <c r="N14" s="62"/>
      <c r="O14" s="60"/>
      <c r="P14" s="6"/>
      <c r="Q14" s="6"/>
      <c r="R14" s="60"/>
      <c r="S14" s="3"/>
    </row>
    <row r="15" spans="1:19" ht="15.75" customHeight="1" x14ac:dyDescent="0.2">
      <c r="A15" s="132"/>
      <c r="B15" s="6"/>
      <c r="C15" s="60" t="str">
        <f>Form!C12</f>
        <v>Product name:</v>
      </c>
      <c r="D15" s="6"/>
      <c r="E15" s="207" t="str">
        <f>IF(Form!E16:G16&lt;&gt;"",Form!E16:G16,"")</f>
        <v/>
      </c>
      <c r="F15" s="208"/>
      <c r="G15" s="209"/>
      <c r="H15" s="60"/>
      <c r="I15" s="60" t="str">
        <f>Form!I12</f>
        <v>DEUTZ part number:</v>
      </c>
      <c r="J15" s="60"/>
      <c r="K15" s="210" t="str">
        <f>IF(Form!K16:N16&lt;&gt;"",Form!K16:N16,"")</f>
        <v/>
      </c>
      <c r="L15" s="211"/>
      <c r="M15" s="211"/>
      <c r="N15" s="212"/>
      <c r="O15" s="60" t="s">
        <v>3</v>
      </c>
      <c r="P15" s="6"/>
      <c r="Q15" s="46" t="str">
        <f>IF(Form!Q16&lt;&gt;"",Form!Q16,"")</f>
        <v/>
      </c>
      <c r="R15" s="60"/>
      <c r="S15" s="3"/>
    </row>
    <row r="16" spans="1:19" ht="15.75" customHeight="1" x14ac:dyDescent="0.2">
      <c r="A16" s="132"/>
      <c r="B16" s="6"/>
      <c r="C16" s="6"/>
      <c r="D16" s="6"/>
      <c r="E16" s="60"/>
      <c r="F16" s="60"/>
      <c r="G16" s="60"/>
      <c r="H16" s="60"/>
      <c r="I16" s="60"/>
      <c r="J16" s="60"/>
      <c r="K16" s="60"/>
      <c r="L16" s="60"/>
      <c r="M16" s="60"/>
      <c r="N16" s="60"/>
      <c r="O16" s="6"/>
      <c r="P16" s="6"/>
      <c r="Q16" s="98"/>
      <c r="R16" s="60"/>
      <c r="S16" s="3"/>
    </row>
    <row r="17" spans="1:19" ht="12.75" customHeight="1" x14ac:dyDescent="0.2">
      <c r="A17" s="132"/>
      <c r="B17" s="6"/>
      <c r="C17" s="233" t="str">
        <f>IF(Form!T2="deutsch",Übersetzung!B53,Übersetzung!C53)</f>
        <v>Material properties according to DEUTZ Standards must be provided.</v>
      </c>
      <c r="D17" s="233"/>
      <c r="E17" s="233"/>
      <c r="F17" s="233"/>
      <c r="G17" s="233"/>
      <c r="H17" s="233"/>
      <c r="I17" s="233"/>
      <c r="J17" s="233"/>
      <c r="K17" s="233"/>
      <c r="L17" s="233"/>
      <c r="M17" s="233"/>
      <c r="N17" s="233"/>
      <c r="O17" s="233"/>
      <c r="P17" s="233"/>
      <c r="Q17" s="233"/>
      <c r="R17" s="5"/>
      <c r="S17" s="3"/>
    </row>
    <row r="18" spans="1:19" ht="14.25" customHeight="1" x14ac:dyDescent="0.2">
      <c r="A18" s="132"/>
      <c r="B18" s="70"/>
      <c r="C18" s="233"/>
      <c r="D18" s="233"/>
      <c r="E18" s="233"/>
      <c r="F18" s="233"/>
      <c r="G18" s="233"/>
      <c r="H18" s="233"/>
      <c r="I18" s="233"/>
      <c r="J18" s="233"/>
      <c r="K18" s="233"/>
      <c r="L18" s="233"/>
      <c r="M18" s="233"/>
      <c r="N18" s="233"/>
      <c r="O18" s="233"/>
      <c r="P18" s="233"/>
      <c r="Q18" s="233"/>
      <c r="R18" s="5"/>
      <c r="S18" s="3"/>
    </row>
    <row r="19" spans="1:19" ht="12.75" customHeight="1" x14ac:dyDescent="0.2">
      <c r="A19" s="132"/>
      <c r="B19" s="70"/>
      <c r="C19" s="99"/>
      <c r="E19" s="70"/>
      <c r="F19" s="5"/>
      <c r="G19" s="5"/>
      <c r="H19" s="5"/>
      <c r="I19" s="5"/>
      <c r="J19" s="5"/>
      <c r="K19" s="5"/>
      <c r="L19" s="5"/>
      <c r="M19" s="5"/>
      <c r="N19" s="5"/>
      <c r="O19" s="100"/>
      <c r="P19" s="100"/>
      <c r="Q19" s="100"/>
      <c r="R19" s="5"/>
      <c r="S19" s="3"/>
    </row>
    <row r="20" spans="1:19" ht="12.75" customHeight="1" x14ac:dyDescent="0.2">
      <c r="A20" s="132"/>
      <c r="B20" s="70"/>
      <c r="C20" s="99"/>
      <c r="E20" s="70"/>
      <c r="F20" s="234" t="str">
        <f>IF(Form!T2="deutsch",Übersetzung!B62,Übersetzung!C62)</f>
        <v>requested by DEUTZ</v>
      </c>
      <c r="G20" s="234"/>
      <c r="H20" s="5"/>
      <c r="I20" s="268" t="str">
        <f>IF(Form!T2="deutsch",Übersetzung!B64,Übersetzung!C64)</f>
        <v>proposed (unique material name)</v>
      </c>
      <c r="J20" s="268"/>
      <c r="K20" s="268"/>
      <c r="M20" s="5"/>
      <c r="N20" s="5"/>
      <c r="O20" s="100"/>
      <c r="P20" s="100"/>
      <c r="Q20" s="100"/>
      <c r="R20" s="5"/>
      <c r="S20" s="3"/>
    </row>
    <row r="21" spans="1:19" ht="12.75" customHeight="1" x14ac:dyDescent="0.2">
      <c r="A21" s="132"/>
      <c r="B21" s="70"/>
      <c r="C21" s="99"/>
      <c r="E21" s="70"/>
      <c r="F21" s="235"/>
      <c r="G21" s="235"/>
      <c r="H21" s="5"/>
      <c r="I21" s="269"/>
      <c r="J21" s="269"/>
      <c r="K21" s="269"/>
      <c r="M21" s="5"/>
      <c r="N21" s="5"/>
      <c r="O21" s="100"/>
      <c r="P21" s="100"/>
      <c r="Q21" s="100"/>
      <c r="R21" s="5"/>
      <c r="S21" s="3"/>
    </row>
    <row r="22" spans="1:19" ht="26.25" customHeight="1" x14ac:dyDescent="0.2">
      <c r="A22" s="132"/>
      <c r="B22" s="70"/>
      <c r="C22" s="176" t="str">
        <f>IF(Form!T2="deutsch",Übersetzung!B54,Übersetzung!C54)</f>
        <v>Material</v>
      </c>
      <c r="D22" s="176"/>
      <c r="E22" s="228"/>
      <c r="F22" s="223"/>
      <c r="G22" s="225"/>
      <c r="H22" s="5"/>
      <c r="I22" s="223"/>
      <c r="J22" s="224"/>
      <c r="K22" s="225"/>
      <c r="M22" s="5"/>
      <c r="N22" s="5"/>
      <c r="O22" s="100"/>
      <c r="P22" s="100"/>
      <c r="Q22" s="100"/>
      <c r="R22" s="5"/>
      <c r="S22" s="3"/>
    </row>
    <row r="23" spans="1:19" ht="26.25" customHeight="1" x14ac:dyDescent="0.2">
      <c r="A23" s="132"/>
      <c r="B23" s="70"/>
      <c r="C23" s="226" t="str">
        <f>IF(Form!T2="deutsch",Übersetzung!B55,Übersetzung!C55) &amp; CHAR(10) &amp; IF(Form!T2="deutsch",Übersetzung!B56,Übersetzung!C56)</f>
        <v>according/
corresponding standard</v>
      </c>
      <c r="D23" s="226"/>
      <c r="E23" s="227"/>
      <c r="F23" s="223"/>
      <c r="G23" s="225"/>
      <c r="H23" s="5"/>
      <c r="I23" s="223"/>
      <c r="J23" s="224"/>
      <c r="K23" s="225"/>
      <c r="M23" s="5"/>
      <c r="N23" s="5"/>
      <c r="O23" s="100"/>
      <c r="P23" s="100"/>
      <c r="Q23" s="100"/>
      <c r="R23" s="5"/>
      <c r="S23" s="3"/>
    </row>
    <row r="24" spans="1:19" ht="12.75" customHeight="1" x14ac:dyDescent="0.2">
      <c r="A24" s="132"/>
      <c r="B24" s="70"/>
      <c r="C24" s="49"/>
      <c r="E24" s="70"/>
      <c r="F24" s="5"/>
      <c r="G24" s="5"/>
      <c r="H24" s="5"/>
      <c r="I24" s="5"/>
      <c r="J24" s="5"/>
      <c r="K24" s="5"/>
      <c r="L24" s="5"/>
      <c r="M24" s="5"/>
      <c r="N24" s="5"/>
      <c r="O24" s="100"/>
      <c r="P24" s="100"/>
      <c r="Q24" s="100"/>
      <c r="R24" s="5"/>
      <c r="S24" s="3"/>
    </row>
    <row r="25" spans="1:19" ht="12.75" customHeight="1" x14ac:dyDescent="0.2">
      <c r="A25" s="132"/>
      <c r="B25" s="6"/>
      <c r="C25" s="80"/>
      <c r="D25" s="6"/>
      <c r="E25" s="5"/>
      <c r="F25" s="5"/>
      <c r="G25" s="5"/>
      <c r="H25" s="5"/>
      <c r="I25" s="5"/>
      <c r="J25" s="5"/>
      <c r="K25" s="5"/>
      <c r="L25" s="5"/>
      <c r="M25" s="5"/>
      <c r="N25" s="5"/>
      <c r="O25" s="101"/>
      <c r="P25" s="101"/>
      <c r="Q25" s="101"/>
      <c r="R25" s="5"/>
      <c r="S25" s="3"/>
    </row>
    <row r="26" spans="1:19" ht="12.75" customHeight="1" x14ac:dyDescent="0.2">
      <c r="C26" s="265" t="str">
        <f>IF(Form!T2="deutsch",Übersetzung!B140,Übersetzung!C140)</f>
        <v>Description</v>
      </c>
      <c r="D26" s="265"/>
    </row>
    <row r="27" spans="1:19" x14ac:dyDescent="0.2">
      <c r="C27" s="245" t="str">
        <f>IF(Form!T2="deutsch",Übersetzung!B141,Übersetzung!C141)</f>
        <v>DEUTZ H0674 section 4</v>
      </c>
      <c r="D27" s="245"/>
      <c r="E27" s="245"/>
      <c r="F27" s="245"/>
      <c r="I27" s="234" t="str">
        <f>IF(Form!T2="deutsch",Übersetzung!B62,Übersetzung!C62)</f>
        <v>requested by DEUTZ</v>
      </c>
      <c r="J27" s="234"/>
      <c r="L27" s="229" t="str">
        <f>IF(Form!T2="deutsch",Übersetzung!B63,Übersetzung!C63)</f>
        <v>proposed</v>
      </c>
      <c r="M27" s="229"/>
      <c r="N27" s="229"/>
    </row>
    <row r="28" spans="1:19" x14ac:dyDescent="0.2">
      <c r="D28" s="106"/>
      <c r="E28"/>
      <c r="I28" s="235"/>
      <c r="J28" s="235"/>
      <c r="L28" s="281" t="str">
        <f>IF(Form!T2="deutsch",Übersetzung!B61,Übersetzung!C61)</f>
        <v>Actual</v>
      </c>
      <c r="M28" s="281"/>
      <c r="N28" s="281"/>
    </row>
    <row r="29" spans="1:19" ht="25.5" x14ac:dyDescent="0.2">
      <c r="D29" s="112" t="str">
        <f>IF(Form!T2="deutsch",Übersetzung!B142,Übersetzung!C142)</f>
        <v>Binder system</v>
      </c>
      <c r="E29"/>
      <c r="H29" s="47" t="s">
        <v>25</v>
      </c>
      <c r="I29" s="247"/>
      <c r="J29" s="248"/>
      <c r="L29" s="247"/>
      <c r="M29" s="249"/>
      <c r="N29" s="248"/>
    </row>
    <row r="30" spans="1:19" x14ac:dyDescent="0.2">
      <c r="D30" s="112" t="str">
        <f>IF(Form!T2="deutsch",Übersetzung!B143,Übersetzung!C143)</f>
        <v>Fibre type</v>
      </c>
      <c r="E30"/>
      <c r="H30" s="47" t="s">
        <v>25</v>
      </c>
      <c r="I30" s="247"/>
      <c r="J30" s="248"/>
      <c r="L30" s="247"/>
      <c r="M30" s="249"/>
      <c r="N30" s="248"/>
    </row>
    <row r="33" spans="3:14" x14ac:dyDescent="0.2">
      <c r="C33" s="260" t="str">
        <f>IF(Form!T2="deutsch",Übersetzung!B144,Übersetzung!C144)</f>
        <v>Characteristic properties</v>
      </c>
      <c r="D33" s="260"/>
      <c r="E33" s="260"/>
    </row>
    <row r="34" spans="3:14" s="2" customFormat="1" x14ac:dyDescent="0.2">
      <c r="C34" s="245" t="str">
        <f>IF(Form!T2="deutsch",Übersetzung!B145,Übersetzung!C145)</f>
        <v>DEUTZ H0674 section 5</v>
      </c>
      <c r="D34" s="245"/>
      <c r="E34" s="245"/>
      <c r="F34" s="245"/>
      <c r="I34" s="230" t="str">
        <f>IF(Form!T2="deutsch",Übersetzung!B62,Übersetzung!C62)</f>
        <v>requested by DEUTZ</v>
      </c>
      <c r="J34" s="230"/>
      <c r="L34" s="229" t="str">
        <f>IF(Form!T2="deutsch",Übersetzung!B63,Übersetzung!C63)</f>
        <v>proposed</v>
      </c>
      <c r="M34" s="229">
        <f>M42</f>
        <v>0</v>
      </c>
      <c r="N34" s="229">
        <f>N42</f>
        <v>0</v>
      </c>
    </row>
    <row r="35" spans="3:14" s="2" customFormat="1" x14ac:dyDescent="0.2">
      <c r="D35" s="4"/>
      <c r="H35" s="2" t="str">
        <f>IF(Form!T2="deutsch",Übersetzung!B158,Übersetzung!C158)</f>
        <v>Dimension</v>
      </c>
      <c r="I35" s="107" t="str">
        <f>IF(Form!T2="deutsch",Übersetzung!B59,Übersetzung!C59)</f>
        <v>Min.</v>
      </c>
      <c r="J35" s="107" t="str">
        <f>IF(Form!T2="deutsch",Übersetzung!B60,Übersetzung!C60)</f>
        <v>Max.</v>
      </c>
      <c r="L35" s="108" t="str">
        <f>IF(Form!T2="deutsch",Übersetzung!B59,Übersetzung!C59)</f>
        <v>Min.</v>
      </c>
      <c r="M35" s="108" t="str">
        <f>IF(Form!T2="deutsch",Übersetzung!B60,Übersetzung!C60)</f>
        <v>Max.</v>
      </c>
      <c r="N35" s="108" t="str">
        <f>IF(Form!T2="deutsch",Übersetzung!B61,Übersetzung!C61)</f>
        <v>Actual</v>
      </c>
    </row>
    <row r="36" spans="3:14" s="2" customFormat="1" ht="12.75" customHeight="1" x14ac:dyDescent="0.2">
      <c r="D36" s="246" t="str">
        <f>IF(Form!T2="deutsch",Übersetzung!B66,Übersetzung!C66)</f>
        <v>Tensile strength</v>
      </c>
      <c r="E36" s="246"/>
      <c r="F36" s="246"/>
      <c r="H36" s="47" t="s">
        <v>186</v>
      </c>
      <c r="I36" s="47"/>
      <c r="J36" s="47" t="s">
        <v>184</v>
      </c>
      <c r="L36" s="47"/>
      <c r="M36" s="47"/>
      <c r="N36" s="47"/>
    </row>
    <row r="37" spans="3:14" s="2" customFormat="1" ht="12.75" customHeight="1" x14ac:dyDescent="0.2">
      <c r="D37" s="246" t="str">
        <f>IF(Form!T2="deutsch",Übersetzung!B146,Übersetzung!C146)</f>
        <v>Compressibility</v>
      </c>
      <c r="E37" s="246"/>
      <c r="F37" s="246"/>
      <c r="H37" s="47" t="s">
        <v>185</v>
      </c>
      <c r="I37" s="47"/>
      <c r="J37" s="47"/>
      <c r="L37" s="47"/>
      <c r="M37" s="47"/>
      <c r="N37" s="47"/>
    </row>
    <row r="38" spans="3:14" s="2" customFormat="1" ht="12.75" customHeight="1" x14ac:dyDescent="0.2">
      <c r="D38" s="246" t="str">
        <f>IF(Form!T2="deutsch",Übersetzung!B147,Übersetzung!C147)</f>
        <v>Recovery</v>
      </c>
      <c r="E38" s="246"/>
      <c r="F38" s="246"/>
      <c r="H38" s="47" t="s">
        <v>185</v>
      </c>
      <c r="I38" s="47"/>
      <c r="J38" s="47" t="s">
        <v>184</v>
      </c>
      <c r="L38" s="47"/>
      <c r="M38" s="47"/>
      <c r="N38" s="47"/>
    </row>
    <row r="39" spans="3:14" s="2" customFormat="1" ht="12.75" customHeight="1" x14ac:dyDescent="0.2">
      <c r="D39" s="246" t="str">
        <f>IF(Form!T2="deutsch",Übersetzung!B148,Übersetzung!C148)</f>
        <v>Heat compression</v>
      </c>
      <c r="E39" s="246"/>
      <c r="F39" s="246"/>
      <c r="H39" s="47" t="s">
        <v>185</v>
      </c>
      <c r="I39" s="47"/>
      <c r="J39" s="47"/>
      <c r="L39" s="47"/>
      <c r="M39" s="47"/>
      <c r="N39" s="47"/>
    </row>
    <row r="40" spans="3:14" s="2" customFormat="1" x14ac:dyDescent="0.2">
      <c r="D40" s="252"/>
      <c r="E40" s="252"/>
    </row>
    <row r="41" spans="3:14" s="2" customFormat="1" x14ac:dyDescent="0.2">
      <c r="C41" s="266" t="str">
        <f>IF(Form!T2="deutsch",Übersetzung!B149,Übersetzung!C149)</f>
        <v>Properties after 5 h storage in ASTM oil Nr. 2 @ 150°C</v>
      </c>
      <c r="D41" s="266"/>
      <c r="E41" s="266"/>
      <c r="F41" s="266"/>
      <c r="G41" s="266"/>
      <c r="K41" s="61"/>
    </row>
    <row r="42" spans="3:14" s="2" customFormat="1" x14ac:dyDescent="0.2">
      <c r="C42"/>
      <c r="D42" s="4"/>
      <c r="I42" s="230" t="str">
        <f>IF(Form!T2="deutsch",Übersetzung!B62,Übersetzung!C62)</f>
        <v>requested by DEUTZ</v>
      </c>
      <c r="J42" s="230"/>
      <c r="K42" s="61"/>
      <c r="L42" s="229" t="str">
        <f>IF(Form!T2="deutsch",Übersetzung!B63,Übersetzung!C63)</f>
        <v>proposed</v>
      </c>
      <c r="M42" s="229"/>
      <c r="N42" s="229"/>
    </row>
    <row r="43" spans="3:14" s="2" customFormat="1" x14ac:dyDescent="0.2">
      <c r="C43" s="4"/>
      <c r="D43" s="280"/>
      <c r="E43" s="280"/>
      <c r="H43" s="2" t="str">
        <f>IF(Form!T2="deutsch",Übersetzung!B158,Übersetzung!C158)</f>
        <v>Dimension</v>
      </c>
      <c r="I43" s="107" t="str">
        <f>IF(Form!T2="deutsch",Übersetzung!B59,Übersetzung!C59)</f>
        <v>Min.</v>
      </c>
      <c r="J43" s="107" t="str">
        <f>IF(Form!T2="deutsch",Übersetzung!B60,Übersetzung!C60)</f>
        <v>Max.</v>
      </c>
      <c r="K43" s="61"/>
      <c r="L43" s="108" t="str">
        <f>IF(Form!T2="deutsch",Übersetzung!B59,Übersetzung!C59)</f>
        <v>Min.</v>
      </c>
      <c r="M43" s="108" t="str">
        <f>IF(Form!T2="deutsch",Übersetzung!B60,Übersetzung!C60)</f>
        <v>Max.</v>
      </c>
      <c r="N43" s="108" t="str">
        <f>IF(Form!T2="deutsch",Übersetzung!B61,Übersetzung!C61)</f>
        <v>Actual</v>
      </c>
    </row>
    <row r="44" spans="3:14" s="2" customFormat="1" x14ac:dyDescent="0.2">
      <c r="C44" s="4"/>
      <c r="D44" s="231" t="str">
        <f>IF(Form!T2="deutsch",Übersetzung!B66,Übersetzung!C66)</f>
        <v>Tensile strength</v>
      </c>
      <c r="E44" s="232"/>
      <c r="H44" s="47" t="s">
        <v>186</v>
      </c>
      <c r="I44" s="47"/>
      <c r="J44" s="47" t="s">
        <v>184</v>
      </c>
      <c r="K44" s="61"/>
      <c r="L44" s="47" t="s">
        <v>184</v>
      </c>
      <c r="M44" s="47" t="s">
        <v>184</v>
      </c>
      <c r="N44" s="47"/>
    </row>
    <row r="45" spans="3:14" s="2" customFormat="1" ht="12.75" customHeight="1" x14ac:dyDescent="0.2">
      <c r="C45" s="4"/>
      <c r="D45" s="231" t="str">
        <f>IF(Form!T2="deutsch",Übersetzung!B150,Übersetzung!C150)</f>
        <v>Change of thickness</v>
      </c>
      <c r="E45" s="232"/>
      <c r="H45" s="47" t="s">
        <v>185</v>
      </c>
      <c r="I45" s="47" t="s">
        <v>184</v>
      </c>
      <c r="J45" s="47"/>
      <c r="K45" s="61"/>
      <c r="L45" s="47" t="s">
        <v>184</v>
      </c>
      <c r="M45" s="47" t="s">
        <v>184</v>
      </c>
      <c r="N45" s="47"/>
    </row>
    <row r="46" spans="3:14" s="2" customFormat="1" ht="12.75" customHeight="1" x14ac:dyDescent="0.2">
      <c r="C46" s="4"/>
      <c r="D46" s="231" t="str">
        <f>IF(Form!T2="deutsch",Übersetzung!B151,Übersetzung!C151)</f>
        <v>Change of weight</v>
      </c>
      <c r="E46" s="232"/>
      <c r="H46" s="47" t="s">
        <v>185</v>
      </c>
      <c r="I46" s="47" t="s">
        <v>184</v>
      </c>
      <c r="J46" s="47"/>
      <c r="K46" s="61"/>
      <c r="L46" s="47" t="s">
        <v>184</v>
      </c>
      <c r="M46" s="47" t="s">
        <v>184</v>
      </c>
      <c r="N46" s="47"/>
    </row>
    <row r="47" spans="3:14" s="2" customFormat="1" ht="12.75" customHeight="1" x14ac:dyDescent="0.2">
      <c r="C47" s="4"/>
      <c r="D47" s="106"/>
      <c r="E47" s="106"/>
      <c r="K47" s="61"/>
    </row>
    <row r="48" spans="3:14" s="2" customFormat="1" x14ac:dyDescent="0.2">
      <c r="C48" s="250" t="str">
        <f>IF(Form!T2="deutsch",Übersetzung!B152,Übersetzung!C152)</f>
        <v>Properties after 5 h storage in Diesel fuel DIN EN 590 @ 70 °C</v>
      </c>
      <c r="D48" s="250"/>
      <c r="E48" s="250"/>
      <c r="F48" s="250"/>
      <c r="G48" s="250"/>
      <c r="H48" s="250"/>
      <c r="K48" s="61"/>
    </row>
    <row r="49" spans="3:14" s="2" customFormat="1" ht="12.75" customHeight="1" x14ac:dyDescent="0.2">
      <c r="I49" s="230" t="str">
        <f>IF(Form!T2="deutsch",Übersetzung!B62,Übersetzung!C62)</f>
        <v>requested by DEUTZ</v>
      </c>
      <c r="J49" s="230"/>
      <c r="K49" s="4"/>
      <c r="L49" s="229" t="str">
        <f>IF(Form!T2="deutsch",Übersetzung!B63,Übersetzung!C63)</f>
        <v>proposed</v>
      </c>
      <c r="M49" s="229"/>
      <c r="N49" s="229"/>
    </row>
    <row r="50" spans="3:14" s="2" customFormat="1" ht="12.75" customHeight="1" x14ac:dyDescent="0.2">
      <c r="C50" s="4"/>
      <c r="D50" s="44"/>
      <c r="E50" s="44"/>
      <c r="F50" s="4"/>
      <c r="G50" s="4"/>
      <c r="H50" s="2" t="str">
        <f>IF(Form!T2="deutsch",Übersetzung!B158,Übersetzung!C158)</f>
        <v>Dimension</v>
      </c>
      <c r="I50" s="107" t="str">
        <f>IF(Form!T2="deutsch",Übersetzung!B59,Übersetzung!C59)</f>
        <v>Min.</v>
      </c>
      <c r="J50" s="107" t="str">
        <f>IF(Form!T2="deutsch",Übersetzung!B60,Übersetzung!C60)</f>
        <v>Max.</v>
      </c>
      <c r="K50" s="4"/>
      <c r="L50" s="108" t="str">
        <f>IF(Form!T2="deutsch",Übersetzung!B59,Übersetzung!C59)</f>
        <v>Min.</v>
      </c>
      <c r="M50" s="108" t="str">
        <f>IF(Form!T2="deutsch",Übersetzung!B60,Übersetzung!C60)</f>
        <v>Max.</v>
      </c>
      <c r="N50" s="108" t="str">
        <f>IF(Form!T2="deutsch",Übersetzung!B61,Übersetzung!C61)</f>
        <v>Actual</v>
      </c>
    </row>
    <row r="51" spans="3:14" s="2" customFormat="1" x14ac:dyDescent="0.2">
      <c r="C51" s="4"/>
      <c r="D51" s="282" t="str">
        <f>IF(Form!T2="deutsch",Übersetzung!B66,Übersetzung!C66)</f>
        <v>Tensile strength</v>
      </c>
      <c r="E51" s="283"/>
      <c r="H51" s="47" t="s">
        <v>186</v>
      </c>
      <c r="I51" s="154"/>
      <c r="J51" s="154"/>
      <c r="K51" s="61"/>
      <c r="L51" s="47" t="s">
        <v>184</v>
      </c>
      <c r="M51" s="47" t="s">
        <v>184</v>
      </c>
      <c r="N51" s="47"/>
    </row>
    <row r="52" spans="3:14" s="2" customFormat="1" x14ac:dyDescent="0.2">
      <c r="C52" s="4"/>
      <c r="D52" s="231" t="str">
        <f>IF(Form!T2="deutsch",Übersetzung!B150,Übersetzung!C150)</f>
        <v>Change of thickness</v>
      </c>
      <c r="E52" s="232"/>
      <c r="H52" s="47" t="s">
        <v>185</v>
      </c>
      <c r="I52" s="47"/>
      <c r="J52" s="47"/>
      <c r="K52" s="61"/>
      <c r="L52" s="47" t="s">
        <v>184</v>
      </c>
      <c r="M52" s="47" t="s">
        <v>184</v>
      </c>
      <c r="N52" s="47"/>
    </row>
    <row r="53" spans="3:14" s="2" customFormat="1" x14ac:dyDescent="0.2">
      <c r="C53" s="4"/>
      <c r="D53" s="231" t="str">
        <f>IF(Form!T2="deutsch",Übersetzung!B151,Übersetzung!C151)</f>
        <v>Change of weight</v>
      </c>
      <c r="E53" s="232"/>
      <c r="H53" s="47" t="s">
        <v>185</v>
      </c>
      <c r="I53" s="47"/>
      <c r="J53" s="47"/>
      <c r="L53" s="47" t="s">
        <v>184</v>
      </c>
      <c r="M53" s="47" t="s">
        <v>184</v>
      </c>
      <c r="N53" s="47"/>
    </row>
    <row r="55" spans="3:14" s="120" customFormat="1" ht="12.75" customHeight="1" x14ac:dyDescent="0.2">
      <c r="C55" s="250" t="str">
        <f>IF(Form!T2="deutsch",Übersetzung!B153,Übersetzung!C153)</f>
        <v>Properties after 5 h storage in antifreeze agent (volume 50:50 ) @ 100 °C</v>
      </c>
      <c r="D55" s="250"/>
      <c r="E55" s="250"/>
      <c r="F55" s="250"/>
      <c r="G55" s="250"/>
      <c r="H55" s="250"/>
      <c r="I55" s="250"/>
    </row>
    <row r="56" spans="3:14" x14ac:dyDescent="0.2">
      <c r="C56"/>
      <c r="I56" s="230" t="str">
        <f>IF(Form!T2="deutsch",Übersetzung!B62,Übersetzung!C62)</f>
        <v>requested by DEUTZ</v>
      </c>
      <c r="J56" s="230"/>
      <c r="L56" s="229" t="str">
        <f>IF(Form!T2="deutsch",Übersetzung!B63,Übersetzung!C63)</f>
        <v>proposed</v>
      </c>
      <c r="M56" s="229"/>
      <c r="N56" s="229"/>
    </row>
    <row r="57" spans="3:14" x14ac:dyDescent="0.2">
      <c r="H57" s="2" t="str">
        <f>IF(Form!T2="deutsch",Übersetzung!B158,Übersetzung!C158)</f>
        <v>Dimension</v>
      </c>
      <c r="I57" s="107" t="str">
        <f>IF(Form!T2="deutsch",Übersetzung!B59,Übersetzung!C59)</f>
        <v>Min.</v>
      </c>
      <c r="J57" s="107" t="str">
        <f>IF(Form!T2="deutsch",Übersetzung!B60,Übersetzung!C60)</f>
        <v>Max.</v>
      </c>
      <c r="L57" s="108" t="str">
        <f>IF(Form!T2="deutsch",Übersetzung!B59,Übersetzung!C59)</f>
        <v>Min.</v>
      </c>
      <c r="M57" s="108" t="str">
        <f>IF(Form!T2="deutsch",Übersetzung!B60,Übersetzung!C60)</f>
        <v>Max.</v>
      </c>
      <c r="N57" s="108" t="str">
        <f>IF(Form!T2="deutsch",Übersetzung!B61,Übersetzung!C61)</f>
        <v>Actual</v>
      </c>
    </row>
    <row r="58" spans="3:14" x14ac:dyDescent="0.2">
      <c r="D58" s="231" t="str">
        <f>IF(Form!T2="deutsch",Übersetzung!B66,Übersetzung!C66)</f>
        <v>Tensile strength</v>
      </c>
      <c r="E58" s="232"/>
      <c r="H58" s="47" t="s">
        <v>187</v>
      </c>
      <c r="I58" s="47"/>
      <c r="J58" s="47" t="s">
        <v>184</v>
      </c>
      <c r="L58" s="47" t="s">
        <v>184</v>
      </c>
      <c r="M58" s="47" t="s">
        <v>184</v>
      </c>
      <c r="N58" s="47"/>
    </row>
    <row r="59" spans="3:14" x14ac:dyDescent="0.2">
      <c r="D59" s="231" t="str">
        <f>IF(Form!T2="deutsch",Übersetzung!B150,Übersetzung!C150)</f>
        <v>Change of thickness</v>
      </c>
      <c r="E59" s="232"/>
      <c r="H59" s="47" t="s">
        <v>185</v>
      </c>
      <c r="I59" s="47"/>
      <c r="J59" s="47"/>
      <c r="L59" s="47" t="s">
        <v>184</v>
      </c>
      <c r="M59" s="47" t="s">
        <v>184</v>
      </c>
      <c r="N59" s="47"/>
    </row>
    <row r="60" spans="3:14" x14ac:dyDescent="0.2">
      <c r="D60" s="231" t="str">
        <f>IF(Form!T2="deutsch",Übersetzung!B151,Übersetzung!C151)</f>
        <v>Change of weight</v>
      </c>
      <c r="E60" s="232"/>
      <c r="H60" s="47" t="s">
        <v>185</v>
      </c>
      <c r="I60" s="47"/>
      <c r="J60" s="47"/>
      <c r="L60" s="47" t="s">
        <v>184</v>
      </c>
      <c r="M60" s="47" t="s">
        <v>184</v>
      </c>
      <c r="N60" s="47"/>
    </row>
    <row r="61" spans="3:14" x14ac:dyDescent="0.2">
      <c r="D61" s="106"/>
      <c r="E61" s="106"/>
    </row>
    <row r="62" spans="3:14" x14ac:dyDescent="0.2">
      <c r="C62" s="119"/>
      <c r="D62" s="119"/>
      <c r="E62" s="119"/>
      <c r="F62" s="119"/>
      <c r="G62" s="119"/>
      <c r="H62" s="155"/>
      <c r="I62" s="155"/>
      <c r="J62" s="155"/>
      <c r="K62" s="7"/>
      <c r="L62" s="155"/>
      <c r="M62" s="155"/>
      <c r="N62" s="155"/>
    </row>
    <row r="63" spans="3:14" x14ac:dyDescent="0.2">
      <c r="D63" s="231" t="str">
        <f>IF(Form!T2="deutsch",Übersetzung!B154,Übersetzung!C154)</f>
        <v>Operating pressure</v>
      </c>
      <c r="E63" s="232"/>
      <c r="H63" s="154" t="s">
        <v>201</v>
      </c>
      <c r="I63" s="146" t="s">
        <v>184</v>
      </c>
      <c r="J63" s="47"/>
      <c r="L63" s="47"/>
      <c r="M63" s="47" t="s">
        <v>184</v>
      </c>
      <c r="N63" s="47"/>
    </row>
    <row r="65" spans="3:14" ht="12.75" customHeight="1" x14ac:dyDescent="0.2">
      <c r="C65" s="256" t="str">
        <f>IF(Form!T2="deutsch",Übersetzung!B155,Übersetzung!C155)</f>
        <v>Thermal resistance</v>
      </c>
      <c r="D65" s="256"/>
      <c r="E65" s="256"/>
      <c r="F65" s="118"/>
      <c r="G65" s="118"/>
      <c r="H65" s="118"/>
      <c r="I65" s="118"/>
      <c r="J65" s="118"/>
    </row>
    <row r="66" spans="3:14" x14ac:dyDescent="0.2">
      <c r="H66" s="155"/>
      <c r="I66" s="230" t="str">
        <f>IF(Form!T2="deutsch",Übersetzung!B62,Übersetzung!C62)</f>
        <v>requested by DEUTZ</v>
      </c>
      <c r="J66" s="230"/>
      <c r="L66" s="229" t="str">
        <f>IF(Form!T2="deutsch",Übersetzung!B63,Übersetzung!C63)</f>
        <v>proposed</v>
      </c>
      <c r="M66" s="229"/>
      <c r="N66" s="229"/>
    </row>
    <row r="67" spans="3:14" x14ac:dyDescent="0.2">
      <c r="D67" s="231" t="str">
        <f>IF(Form!T2="deutsch",Übersetzung!B156,Übersetzung!C156)</f>
        <v>In air</v>
      </c>
      <c r="E67" s="232"/>
      <c r="H67" s="154" t="s">
        <v>191</v>
      </c>
      <c r="I67" s="247"/>
      <c r="J67" s="248"/>
      <c r="L67" s="247"/>
      <c r="M67" s="249"/>
      <c r="N67" s="248"/>
    </row>
    <row r="68" spans="3:14" x14ac:dyDescent="0.2">
      <c r="D68" s="231" t="str">
        <f>IF(Form!T2="deutsch",Übersetzung!B157,Übersetzung!C157)</f>
        <v>In constant oil contact</v>
      </c>
      <c r="E68" s="232"/>
      <c r="H68" s="47" t="s">
        <v>191</v>
      </c>
      <c r="I68" s="247"/>
      <c r="J68" s="248"/>
      <c r="L68" s="247"/>
      <c r="M68" s="249"/>
      <c r="N68" s="248"/>
    </row>
  </sheetData>
  <mergeCells count="67">
    <mergeCell ref="L67:N67"/>
    <mergeCell ref="D53:E53"/>
    <mergeCell ref="I56:J56"/>
    <mergeCell ref="D51:E51"/>
    <mergeCell ref="D52:E52"/>
    <mergeCell ref="L68:N68"/>
    <mergeCell ref="C65:E65"/>
    <mergeCell ref="D59:E59"/>
    <mergeCell ref="D60:E60"/>
    <mergeCell ref="D63:E63"/>
    <mergeCell ref="D68:E68"/>
    <mergeCell ref="L56:N56"/>
    <mergeCell ref="D58:E58"/>
    <mergeCell ref="I68:J68"/>
    <mergeCell ref="I66:J66"/>
    <mergeCell ref="C55:I55"/>
    <mergeCell ref="L66:N66"/>
    <mergeCell ref="D67:E67"/>
    <mergeCell ref="I67:J67"/>
    <mergeCell ref="A1:S2"/>
    <mergeCell ref="C7:D7"/>
    <mergeCell ref="M7:Q7"/>
    <mergeCell ref="E8:G9"/>
    <mergeCell ref="K8:N8"/>
    <mergeCell ref="I49:J49"/>
    <mergeCell ref="L49:N49"/>
    <mergeCell ref="C48:H48"/>
    <mergeCell ref="I30:J30"/>
    <mergeCell ref="C27:F27"/>
    <mergeCell ref="C34:F34"/>
    <mergeCell ref="D36:F36"/>
    <mergeCell ref="C41:G41"/>
    <mergeCell ref="C33:E33"/>
    <mergeCell ref="L27:N27"/>
    <mergeCell ref="I34:J34"/>
    <mergeCell ref="L34:N34"/>
    <mergeCell ref="L29:N29"/>
    <mergeCell ref="L28:N28"/>
    <mergeCell ref="L30:N30"/>
    <mergeCell ref="I29:J29"/>
    <mergeCell ref="C26:D26"/>
    <mergeCell ref="E11:G11"/>
    <mergeCell ref="K11:N11"/>
    <mergeCell ref="E13:G13"/>
    <mergeCell ref="K13:N13"/>
    <mergeCell ref="E15:G15"/>
    <mergeCell ref="K15:N15"/>
    <mergeCell ref="C17:Q18"/>
    <mergeCell ref="I20:K21"/>
    <mergeCell ref="F20:G21"/>
    <mergeCell ref="C22:E22"/>
    <mergeCell ref="F22:G22"/>
    <mergeCell ref="I22:K22"/>
    <mergeCell ref="C23:E23"/>
    <mergeCell ref="F23:G23"/>
    <mergeCell ref="I23:K23"/>
    <mergeCell ref="I27:J28"/>
    <mergeCell ref="D44:E44"/>
    <mergeCell ref="D45:E45"/>
    <mergeCell ref="D46:E46"/>
    <mergeCell ref="I42:J42"/>
    <mergeCell ref="D43:E43"/>
    <mergeCell ref="L42:N42"/>
    <mergeCell ref="D37:F37"/>
    <mergeCell ref="D38:F38"/>
    <mergeCell ref="D40:E40"/>
    <mergeCell ref="D39:F39"/>
  </mergeCells>
  <pageMargins left="0.70866141732283472" right="0.39370078740157483" top="0.78740157480314965" bottom="0.51181102362204722" header="0.31496062992125984" footer="0.31496062992125984"/>
  <pageSetup paperSize="9" scale="72" orientation="portrait" r:id="rId1"/>
  <headerFooter>
    <oddHeader>&amp;L&amp;6VQ-L008&amp;10
&amp;R&amp;6DEUTZ AG</oddHeader>
    <oddFooter>&amp;L&amp;6&amp;F&amp;R&amp;6Print: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16"/>
  <sheetViews>
    <sheetView showGridLines="0" showRowColHeaders="0" zoomScaleNormal="100" workbookViewId="0"/>
  </sheetViews>
  <sheetFormatPr baseColWidth="10" defaultColWidth="11.42578125" defaultRowHeight="12.75" x14ac:dyDescent="0.2"/>
  <cols>
    <col min="1" max="1" width="6.140625" customWidth="1"/>
    <col min="2" max="2" width="60.28515625" customWidth="1"/>
    <col min="4" max="4" width="60.28515625" customWidth="1"/>
  </cols>
  <sheetData>
    <row r="3" spans="2:4" ht="15.75" x14ac:dyDescent="0.25">
      <c r="B3" s="20" t="s">
        <v>30</v>
      </c>
      <c r="D3" s="20" t="s">
        <v>30</v>
      </c>
    </row>
    <row r="5" spans="2:4" ht="85.5" x14ac:dyDescent="0.2">
      <c r="B5" s="21" t="s">
        <v>31</v>
      </c>
      <c r="D5" s="21" t="s">
        <v>32</v>
      </c>
    </row>
    <row r="7" spans="2:4" ht="140.25" customHeight="1" x14ac:dyDescent="0.2">
      <c r="B7" s="32" t="s">
        <v>33</v>
      </c>
      <c r="D7" s="33" t="s">
        <v>34</v>
      </c>
    </row>
    <row r="8" spans="2:4" ht="14.25" x14ac:dyDescent="0.2">
      <c r="B8" s="19"/>
    </row>
    <row r="12" spans="2:4" ht="15.75" x14ac:dyDescent="0.25">
      <c r="B12" s="34"/>
    </row>
    <row r="14" spans="2:4" ht="14.25" x14ac:dyDescent="0.2">
      <c r="B14" s="21"/>
    </row>
    <row r="16" spans="2:4" ht="14.25" x14ac:dyDescent="0.2">
      <c r="B16" s="21"/>
    </row>
  </sheetData>
  <sheetProtection sheet="1" objects="1" scenarios="1" selectLockedCells="1"/>
  <pageMargins left="0.7" right="0.7" top="0.78740157499999996" bottom="0.78740157499999996" header="0.3" footer="0.3"/>
  <pageSetup paperSize="9" scale="93"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O167"/>
  <sheetViews>
    <sheetView workbookViewId="0">
      <selection activeCell="B15" sqref="B15"/>
    </sheetView>
  </sheetViews>
  <sheetFormatPr baseColWidth="10" defaultColWidth="11.42578125" defaultRowHeight="12.75" x14ac:dyDescent="0.2"/>
  <cols>
    <col min="1" max="1" width="11.42578125" style="5"/>
    <col min="2" max="2" width="53.5703125" customWidth="1"/>
    <col min="3" max="3" width="53.5703125" style="13" customWidth="1"/>
  </cols>
  <sheetData>
    <row r="1" spans="1:3" x14ac:dyDescent="0.2">
      <c r="B1" t="s">
        <v>53</v>
      </c>
      <c r="C1" s="13" t="s">
        <v>54</v>
      </c>
    </row>
    <row r="2" spans="1:3" x14ac:dyDescent="0.2">
      <c r="B2" t="s">
        <v>55</v>
      </c>
      <c r="C2" s="13" t="s">
        <v>56</v>
      </c>
    </row>
    <row r="3" spans="1:3" x14ac:dyDescent="0.2">
      <c r="B3" t="s">
        <v>57</v>
      </c>
      <c r="C3" s="13" t="s">
        <v>58</v>
      </c>
    </row>
    <row r="4" spans="1:3" x14ac:dyDescent="0.2">
      <c r="B4" t="s">
        <v>59</v>
      </c>
      <c r="C4" s="13" t="s">
        <v>60</v>
      </c>
    </row>
    <row r="5" spans="1:3" x14ac:dyDescent="0.2">
      <c r="B5" t="s">
        <v>61</v>
      </c>
      <c r="C5" s="13" t="s">
        <v>62</v>
      </c>
    </row>
    <row r="6" spans="1:3" ht="25.5" x14ac:dyDescent="0.2">
      <c r="B6" s="13" t="s">
        <v>63</v>
      </c>
      <c r="C6" s="13" t="s">
        <v>64</v>
      </c>
    </row>
    <row r="8" spans="1:3" x14ac:dyDescent="0.2">
      <c r="B8" t="s">
        <v>65</v>
      </c>
      <c r="C8" s="13" t="s">
        <v>66</v>
      </c>
    </row>
    <row r="9" spans="1:3" x14ac:dyDescent="0.2">
      <c r="B9" t="s">
        <v>67</v>
      </c>
      <c r="C9" s="13" t="s">
        <v>68</v>
      </c>
    </row>
    <row r="10" spans="1:3" x14ac:dyDescent="0.2">
      <c r="B10" t="s">
        <v>69</v>
      </c>
      <c r="C10" s="13" t="s">
        <v>70</v>
      </c>
    </row>
    <row r="12" spans="1:3" ht="38.25" x14ac:dyDescent="0.2">
      <c r="A12" s="5" t="s">
        <v>71</v>
      </c>
      <c r="B12" s="14" t="s">
        <v>72</v>
      </c>
      <c r="C12" s="14" t="s">
        <v>73</v>
      </c>
    </row>
    <row r="13" spans="1:3" ht="51" x14ac:dyDescent="0.2">
      <c r="A13" s="5" t="s">
        <v>74</v>
      </c>
      <c r="B13" s="14" t="s">
        <v>75</v>
      </c>
      <c r="C13" s="14" t="s">
        <v>76</v>
      </c>
    </row>
    <row r="14" spans="1:3" x14ac:dyDescent="0.2">
      <c r="A14" s="5" t="s">
        <v>202</v>
      </c>
      <c r="B14" s="14" t="s">
        <v>402</v>
      </c>
      <c r="C14" s="14" t="s">
        <v>403</v>
      </c>
    </row>
    <row r="15" spans="1:3" ht="38.25" x14ac:dyDescent="0.2">
      <c r="A15" s="5" t="s">
        <v>77</v>
      </c>
      <c r="B15" s="14" t="s">
        <v>78</v>
      </c>
      <c r="C15" s="14" t="s">
        <v>79</v>
      </c>
    </row>
    <row r="16" spans="1:3" ht="38.25" x14ac:dyDescent="0.2">
      <c r="A16" s="5" t="s">
        <v>80</v>
      </c>
      <c r="B16" s="14" t="s">
        <v>81</v>
      </c>
      <c r="C16" s="14" t="s">
        <v>82</v>
      </c>
    </row>
    <row r="17" spans="1:3" ht="38.25" x14ac:dyDescent="0.2">
      <c r="A17" s="5" t="s">
        <v>83</v>
      </c>
      <c r="B17" s="14" t="s">
        <v>84</v>
      </c>
      <c r="C17" s="14" t="s">
        <v>85</v>
      </c>
    </row>
    <row r="18" spans="1:3" ht="38.25" x14ac:dyDescent="0.2">
      <c r="A18" s="5" t="s">
        <v>86</v>
      </c>
      <c r="B18" s="14" t="s">
        <v>87</v>
      </c>
      <c r="C18" s="14" t="s">
        <v>88</v>
      </c>
    </row>
    <row r="19" spans="1:3" x14ac:dyDescent="0.2">
      <c r="A19" s="5" t="s">
        <v>89</v>
      </c>
      <c r="B19" s="14" t="s">
        <v>90</v>
      </c>
      <c r="C19" s="14" t="s">
        <v>91</v>
      </c>
    </row>
    <row r="20" spans="1:3" ht="38.25" x14ac:dyDescent="0.2">
      <c r="A20" s="5" t="s">
        <v>92</v>
      </c>
      <c r="B20" s="16" t="s">
        <v>93</v>
      </c>
      <c r="C20" s="14" t="s">
        <v>94</v>
      </c>
    </row>
    <row r="21" spans="1:3" x14ac:dyDescent="0.2">
      <c r="A21" s="5" t="s">
        <v>95</v>
      </c>
      <c r="B21" s="15" t="s">
        <v>96</v>
      </c>
      <c r="C21" s="15" t="s">
        <v>97</v>
      </c>
    </row>
    <row r="22" spans="1:3" ht="114.75" x14ac:dyDescent="0.2">
      <c r="A22" s="5" t="s">
        <v>98</v>
      </c>
      <c r="B22" s="15" t="s">
        <v>99</v>
      </c>
      <c r="C22" s="15" t="s">
        <v>100</v>
      </c>
    </row>
    <row r="23" spans="1:3" ht="82.5" customHeight="1" x14ac:dyDescent="0.2">
      <c r="A23" s="5" t="s">
        <v>101</v>
      </c>
      <c r="B23" s="15" t="s">
        <v>102</v>
      </c>
      <c r="C23" s="15" t="s">
        <v>103</v>
      </c>
    </row>
    <row r="24" spans="1:3" ht="51" x14ac:dyDescent="0.2">
      <c r="A24" s="5" t="s">
        <v>104</v>
      </c>
      <c r="B24" s="15" t="s">
        <v>105</v>
      </c>
      <c r="C24" s="15" t="s">
        <v>106</v>
      </c>
    </row>
    <row r="25" spans="1:3" ht="25.5" x14ac:dyDescent="0.2">
      <c r="A25" s="5" t="s">
        <v>107</v>
      </c>
      <c r="B25" s="15" t="s">
        <v>108</v>
      </c>
      <c r="C25" s="15" t="s">
        <v>109</v>
      </c>
    </row>
    <row r="26" spans="1:3" ht="38.25" x14ac:dyDescent="0.2">
      <c r="A26" s="5" t="s">
        <v>110</v>
      </c>
      <c r="B26" s="14" t="s">
        <v>111</v>
      </c>
      <c r="C26" s="13" t="s">
        <v>112</v>
      </c>
    </row>
    <row r="27" spans="1:3" ht="51" x14ac:dyDescent="0.2">
      <c r="A27" s="5" t="s">
        <v>113</v>
      </c>
      <c r="B27" s="15" t="s">
        <v>114</v>
      </c>
      <c r="C27" s="16" t="s">
        <v>115</v>
      </c>
    </row>
    <row r="28" spans="1:3" x14ac:dyDescent="0.2">
      <c r="B28" s="15" t="s">
        <v>116</v>
      </c>
      <c r="C28" s="16" t="s">
        <v>117</v>
      </c>
    </row>
    <row r="29" spans="1:3" ht="51" x14ac:dyDescent="0.2">
      <c r="A29" s="5" t="s">
        <v>118</v>
      </c>
      <c r="B29" s="15" t="s">
        <v>119</v>
      </c>
      <c r="C29" s="54" t="s">
        <v>120</v>
      </c>
    </row>
    <row r="30" spans="1:3" x14ac:dyDescent="0.2">
      <c r="B30" s="15" t="s">
        <v>121</v>
      </c>
      <c r="C30" s="18" t="s">
        <v>122</v>
      </c>
    </row>
    <row r="31" spans="1:3" x14ac:dyDescent="0.2">
      <c r="B31" s="6"/>
    </row>
    <row r="32" spans="1:3" ht="25.5" x14ac:dyDescent="0.2">
      <c r="B32" s="7" t="s">
        <v>123</v>
      </c>
      <c r="C32" s="7" t="s">
        <v>124</v>
      </c>
    </row>
    <row r="35" spans="2:15" ht="25.5" x14ac:dyDescent="0.2">
      <c r="B35" s="7" t="s">
        <v>125</v>
      </c>
      <c r="C35" s="7" t="s">
        <v>126</v>
      </c>
      <c r="D35" s="7"/>
      <c r="E35" s="7"/>
      <c r="F35" s="7"/>
      <c r="G35" s="7"/>
      <c r="H35" s="7"/>
      <c r="I35" s="7"/>
      <c r="J35" s="8"/>
      <c r="K35" s="6"/>
      <c r="L35" s="6"/>
      <c r="M35" s="284"/>
      <c r="N35" s="284"/>
      <c r="O35" s="284"/>
    </row>
    <row r="36" spans="2:15" x14ac:dyDescent="0.2">
      <c r="B36" s="7"/>
      <c r="C36" s="7"/>
      <c r="D36" s="7"/>
      <c r="E36" s="7"/>
      <c r="F36" s="7"/>
      <c r="G36" s="7"/>
      <c r="H36" s="7"/>
      <c r="I36" s="7"/>
      <c r="J36" s="8"/>
      <c r="K36" s="6"/>
      <c r="L36" s="6"/>
      <c r="M36" s="53"/>
      <c r="N36" s="53"/>
      <c r="O36" s="53"/>
    </row>
    <row r="37" spans="2:15" x14ac:dyDescent="0.2">
      <c r="B37" s="7" t="s">
        <v>127</v>
      </c>
      <c r="C37" s="7" t="s">
        <v>128</v>
      </c>
      <c r="D37" s="7"/>
      <c r="E37" s="7"/>
      <c r="F37" s="7"/>
      <c r="G37" s="7"/>
      <c r="H37" s="7"/>
      <c r="I37" s="7"/>
      <c r="J37" s="8"/>
      <c r="K37" s="6"/>
      <c r="L37" s="6"/>
      <c r="M37" s="53"/>
      <c r="N37" s="53"/>
      <c r="O37" s="53"/>
    </row>
    <row r="38" spans="2:15" x14ac:dyDescent="0.2">
      <c r="B38" t="s">
        <v>129</v>
      </c>
      <c r="C38" s="13" t="s">
        <v>130</v>
      </c>
    </row>
    <row r="40" spans="2:15" ht="25.5" x14ac:dyDescent="0.2">
      <c r="B40" s="13" t="s">
        <v>131</v>
      </c>
      <c r="C40" s="13" t="s">
        <v>132</v>
      </c>
    </row>
    <row r="42" spans="2:15" x14ac:dyDescent="0.2">
      <c r="B42" s="13" t="s">
        <v>133</v>
      </c>
      <c r="C42" s="13" t="s">
        <v>134</v>
      </c>
    </row>
    <row r="43" spans="2:15" x14ac:dyDescent="0.2">
      <c r="B43" s="13" t="s">
        <v>135</v>
      </c>
      <c r="C43" s="13" t="s">
        <v>136</v>
      </c>
    </row>
    <row r="44" spans="2:15" x14ac:dyDescent="0.2">
      <c r="B44" s="13" t="s">
        <v>137</v>
      </c>
      <c r="C44" s="13" t="s">
        <v>138</v>
      </c>
    </row>
    <row r="45" spans="2:15" x14ac:dyDescent="0.2">
      <c r="B45" s="13" t="s">
        <v>139</v>
      </c>
      <c r="C45" s="13" t="s">
        <v>140</v>
      </c>
    </row>
    <row r="46" spans="2:15" x14ac:dyDescent="0.2">
      <c r="B46" s="13" t="s">
        <v>141</v>
      </c>
      <c r="C46" s="13" t="s">
        <v>142</v>
      </c>
    </row>
    <row r="48" spans="2:15" ht="25.5" x14ac:dyDescent="0.2">
      <c r="B48" s="13" t="s">
        <v>143</v>
      </c>
      <c r="C48" s="13" t="s">
        <v>144</v>
      </c>
    </row>
    <row r="49" spans="2:3" ht="25.5" x14ac:dyDescent="0.2">
      <c r="B49" s="13" t="s">
        <v>145</v>
      </c>
      <c r="C49" s="13" t="s">
        <v>146</v>
      </c>
    </row>
    <row r="50" spans="2:3" ht="25.5" x14ac:dyDescent="0.2">
      <c r="B50" s="13" t="s">
        <v>147</v>
      </c>
      <c r="C50" s="13" t="s">
        <v>148</v>
      </c>
    </row>
    <row r="51" spans="2:3" ht="25.5" x14ac:dyDescent="0.2">
      <c r="B51" s="13" t="s">
        <v>149</v>
      </c>
      <c r="C51" s="13" t="s">
        <v>150</v>
      </c>
    </row>
    <row r="52" spans="2:3" ht="38.25" x14ac:dyDescent="0.2">
      <c r="B52" s="13" t="s">
        <v>151</v>
      </c>
      <c r="C52" s="13" t="s">
        <v>152</v>
      </c>
    </row>
    <row r="53" spans="2:3" ht="25.5" x14ac:dyDescent="0.2">
      <c r="B53" s="13" t="s">
        <v>398</v>
      </c>
      <c r="C53" s="13" t="s">
        <v>399</v>
      </c>
    </row>
    <row r="54" spans="2:3" x14ac:dyDescent="0.2">
      <c r="B54" s="13" t="s">
        <v>153</v>
      </c>
      <c r="C54" s="13" t="s">
        <v>153</v>
      </c>
    </row>
    <row r="55" spans="2:3" x14ac:dyDescent="0.2">
      <c r="B55" s="13" t="s">
        <v>154</v>
      </c>
      <c r="C55" s="4" t="s">
        <v>155</v>
      </c>
    </row>
    <row r="56" spans="2:3" x14ac:dyDescent="0.2">
      <c r="B56" s="13" t="s">
        <v>156</v>
      </c>
      <c r="C56" s="4" t="s">
        <v>157</v>
      </c>
    </row>
    <row r="57" spans="2:3" x14ac:dyDescent="0.2">
      <c r="B57" s="13" t="s">
        <v>158</v>
      </c>
      <c r="C57" s="13" t="s">
        <v>159</v>
      </c>
    </row>
    <row r="58" spans="2:3" x14ac:dyDescent="0.2">
      <c r="B58" s="13" t="s">
        <v>160</v>
      </c>
      <c r="C58" s="13" t="s">
        <v>161</v>
      </c>
    </row>
    <row r="59" spans="2:3" x14ac:dyDescent="0.2">
      <c r="B59" s="13" t="s">
        <v>162</v>
      </c>
      <c r="C59" s="13" t="s">
        <v>162</v>
      </c>
    </row>
    <row r="60" spans="2:3" x14ac:dyDescent="0.2">
      <c r="B60" s="13" t="s">
        <v>163</v>
      </c>
      <c r="C60" s="13" t="s">
        <v>163</v>
      </c>
    </row>
    <row r="61" spans="2:3" x14ac:dyDescent="0.2">
      <c r="B61" s="13" t="s">
        <v>164</v>
      </c>
      <c r="C61" s="13" t="s">
        <v>165</v>
      </c>
    </row>
    <row r="62" spans="2:3" x14ac:dyDescent="0.2">
      <c r="B62" s="13" t="s">
        <v>166</v>
      </c>
      <c r="C62" s="13" t="s">
        <v>167</v>
      </c>
    </row>
    <row r="63" spans="2:3" x14ac:dyDescent="0.2">
      <c r="B63" s="13" t="s">
        <v>168</v>
      </c>
      <c r="C63" s="13" t="s">
        <v>169</v>
      </c>
    </row>
    <row r="64" spans="2:3" x14ac:dyDescent="0.2">
      <c r="B64" s="13" t="s">
        <v>396</v>
      </c>
      <c r="C64" s="13" t="s">
        <v>397</v>
      </c>
    </row>
    <row r="65" spans="1:3" x14ac:dyDescent="0.2">
      <c r="B65" s="13" t="s">
        <v>170</v>
      </c>
      <c r="C65" s="13" t="s">
        <v>171</v>
      </c>
    </row>
    <row r="66" spans="1:3" x14ac:dyDescent="0.2">
      <c r="B66" s="13" t="s">
        <v>172</v>
      </c>
      <c r="C66" s="13" t="s">
        <v>173</v>
      </c>
    </row>
    <row r="67" spans="1:3" x14ac:dyDescent="0.2">
      <c r="B67" s="13" t="s">
        <v>174</v>
      </c>
      <c r="C67" s="13" t="s">
        <v>175</v>
      </c>
    </row>
    <row r="68" spans="1:3" x14ac:dyDescent="0.2">
      <c r="B68" s="13" t="s">
        <v>176</v>
      </c>
      <c r="C68" s="13" t="s">
        <v>177</v>
      </c>
    </row>
    <row r="69" spans="1:3" x14ac:dyDescent="0.2">
      <c r="B69" s="13" t="s">
        <v>178</v>
      </c>
      <c r="C69" s="13" t="s">
        <v>179</v>
      </c>
    </row>
    <row r="70" spans="1:3" x14ac:dyDescent="0.2">
      <c r="B70" s="13" t="s">
        <v>180</v>
      </c>
      <c r="C70" s="13" t="s">
        <v>181</v>
      </c>
    </row>
    <row r="71" spans="1:3" x14ac:dyDescent="0.2">
      <c r="B71" s="13" t="s">
        <v>182</v>
      </c>
      <c r="C71" s="13" t="s">
        <v>183</v>
      </c>
    </row>
    <row r="72" spans="1:3" x14ac:dyDescent="0.2">
      <c r="A72" s="156"/>
      <c r="B72" s="13" t="s">
        <v>203</v>
      </c>
      <c r="C72" s="49" t="s">
        <v>204</v>
      </c>
    </row>
    <row r="73" spans="1:3" x14ac:dyDescent="0.2">
      <c r="B73" s="13" t="s">
        <v>205</v>
      </c>
      <c r="C73" s="13" t="s">
        <v>206</v>
      </c>
    </row>
    <row r="74" spans="1:3" x14ac:dyDescent="0.2">
      <c r="B74" s="13"/>
    </row>
    <row r="75" spans="1:3" x14ac:dyDescent="0.2">
      <c r="A75" s="156" t="s">
        <v>207</v>
      </c>
      <c r="B75" t="s">
        <v>208</v>
      </c>
      <c r="C75" s="13" t="s">
        <v>209</v>
      </c>
    </row>
    <row r="76" spans="1:3" x14ac:dyDescent="0.2">
      <c r="A76" s="156" t="s">
        <v>210</v>
      </c>
      <c r="B76" s="13" t="s">
        <v>211</v>
      </c>
      <c r="C76" s="13" t="s">
        <v>212</v>
      </c>
    </row>
    <row r="77" spans="1:3" x14ac:dyDescent="0.2">
      <c r="A77" s="156"/>
      <c r="B77" s="13" t="s">
        <v>213</v>
      </c>
      <c r="C77" s="13" t="s">
        <v>214</v>
      </c>
    </row>
    <row r="78" spans="1:3" x14ac:dyDescent="0.2">
      <c r="A78" s="156"/>
      <c r="B78" s="13" t="s">
        <v>215</v>
      </c>
      <c r="C78" s="13" t="s">
        <v>216</v>
      </c>
    </row>
    <row r="79" spans="1:3" x14ac:dyDescent="0.2">
      <c r="A79" s="156" t="s">
        <v>89</v>
      </c>
      <c r="B79" s="13" t="s">
        <v>217</v>
      </c>
      <c r="C79" s="13" t="s">
        <v>218</v>
      </c>
    </row>
    <row r="80" spans="1:3" x14ac:dyDescent="0.2">
      <c r="A80" s="156"/>
      <c r="B80" s="13" t="s">
        <v>219</v>
      </c>
      <c r="C80" s="13" t="s">
        <v>220</v>
      </c>
    </row>
    <row r="81" spans="1:3" x14ac:dyDescent="0.2">
      <c r="A81" s="156"/>
      <c r="B81" t="s">
        <v>221</v>
      </c>
      <c r="C81" s="13" t="s">
        <v>222</v>
      </c>
    </row>
    <row r="82" spans="1:3" x14ac:dyDescent="0.2">
      <c r="A82" s="156"/>
      <c r="B82" s="13" t="s">
        <v>223</v>
      </c>
      <c r="C82" s="13" t="s">
        <v>224</v>
      </c>
    </row>
    <row r="83" spans="1:3" x14ac:dyDescent="0.2">
      <c r="A83" s="156" t="s">
        <v>92</v>
      </c>
      <c r="B83" t="s">
        <v>225</v>
      </c>
      <c r="C83" s="13" t="s">
        <v>226</v>
      </c>
    </row>
    <row r="84" spans="1:3" x14ac:dyDescent="0.2">
      <c r="A84" s="156"/>
      <c r="B84" s="13" t="s">
        <v>227</v>
      </c>
      <c r="C84" s="13" t="s">
        <v>228</v>
      </c>
    </row>
    <row r="85" spans="1:3" x14ac:dyDescent="0.2">
      <c r="A85" s="156"/>
      <c r="B85" s="13" t="s">
        <v>229</v>
      </c>
      <c r="C85" s="13" t="s">
        <v>230</v>
      </c>
    </row>
    <row r="86" spans="1:3" ht="25.5" x14ac:dyDescent="0.2">
      <c r="A86" s="156"/>
      <c r="B86" s="6" t="s">
        <v>231</v>
      </c>
      <c r="C86" s="13" t="s">
        <v>232</v>
      </c>
    </row>
    <row r="87" spans="1:3" x14ac:dyDescent="0.2">
      <c r="A87" s="156"/>
      <c r="B87" s="13" t="s">
        <v>233</v>
      </c>
      <c r="C87" s="13" t="s">
        <v>234</v>
      </c>
    </row>
    <row r="88" spans="1:3" ht="25.5" x14ac:dyDescent="0.2">
      <c r="A88" s="156"/>
      <c r="B88" s="13" t="s">
        <v>235</v>
      </c>
      <c r="C88" s="13" t="s">
        <v>236</v>
      </c>
    </row>
    <row r="89" spans="1:3" x14ac:dyDescent="0.2">
      <c r="A89" s="156"/>
      <c r="B89" s="13" t="s">
        <v>237</v>
      </c>
      <c r="C89" s="13" t="s">
        <v>238</v>
      </c>
    </row>
    <row r="90" spans="1:3" x14ac:dyDescent="0.2">
      <c r="A90" s="156"/>
      <c r="B90" s="13" t="s">
        <v>239</v>
      </c>
      <c r="C90" s="13" t="s">
        <v>240</v>
      </c>
    </row>
    <row r="91" spans="1:3" x14ac:dyDescent="0.2">
      <c r="A91" s="156"/>
      <c r="B91" s="13" t="s">
        <v>241</v>
      </c>
      <c r="C91" s="13" t="s">
        <v>242</v>
      </c>
    </row>
    <row r="92" spans="1:3" ht="25.5" x14ac:dyDescent="0.2">
      <c r="A92" s="156"/>
      <c r="B92" s="13" t="s">
        <v>243</v>
      </c>
      <c r="C92" s="13" t="s">
        <v>244</v>
      </c>
    </row>
    <row r="93" spans="1:3" x14ac:dyDescent="0.2">
      <c r="A93" s="156"/>
      <c r="B93" s="13" t="s">
        <v>245</v>
      </c>
      <c r="C93" s="13" t="s">
        <v>246</v>
      </c>
    </row>
    <row r="94" spans="1:3" ht="38.25" x14ac:dyDescent="0.2">
      <c r="A94" s="156"/>
      <c r="B94" s="13" t="s">
        <v>247</v>
      </c>
      <c r="C94" s="13" t="s">
        <v>248</v>
      </c>
    </row>
    <row r="95" spans="1:3" x14ac:dyDescent="0.2">
      <c r="A95" s="156"/>
      <c r="B95" s="13" t="s">
        <v>249</v>
      </c>
      <c r="C95" s="13" t="s">
        <v>250</v>
      </c>
    </row>
    <row r="96" spans="1:3" x14ac:dyDescent="0.2">
      <c r="A96" s="156"/>
      <c r="B96" t="s">
        <v>251</v>
      </c>
      <c r="C96" s="13" t="s">
        <v>252</v>
      </c>
    </row>
    <row r="97" spans="1:3" x14ac:dyDescent="0.2">
      <c r="A97" s="156"/>
      <c r="B97" s="13" t="s">
        <v>253</v>
      </c>
      <c r="C97" s="13" t="s">
        <v>254</v>
      </c>
    </row>
    <row r="98" spans="1:3" x14ac:dyDescent="0.2">
      <c r="B98" s="13" t="s">
        <v>255</v>
      </c>
      <c r="C98" s="13" t="s">
        <v>256</v>
      </c>
    </row>
    <row r="99" spans="1:3" x14ac:dyDescent="0.2">
      <c r="B99" s="13" t="s">
        <v>257</v>
      </c>
      <c r="C99" s="13" t="s">
        <v>258</v>
      </c>
    </row>
    <row r="100" spans="1:3" x14ac:dyDescent="0.2">
      <c r="A100" s="156"/>
      <c r="B100" t="s">
        <v>259</v>
      </c>
      <c r="C100" s="13" t="s">
        <v>260</v>
      </c>
    </row>
    <row r="101" spans="1:3" x14ac:dyDescent="0.2">
      <c r="A101" s="156"/>
      <c r="B101" s="13" t="s">
        <v>261</v>
      </c>
      <c r="C101" s="13" t="s">
        <v>262</v>
      </c>
    </row>
    <row r="102" spans="1:3" x14ac:dyDescent="0.2">
      <c r="A102" s="5">
        <v>5</v>
      </c>
      <c r="B102" s="13" t="s">
        <v>263</v>
      </c>
      <c r="C102" s="13" t="s">
        <v>264</v>
      </c>
    </row>
    <row r="103" spans="1:3" x14ac:dyDescent="0.2">
      <c r="A103" s="156" t="s">
        <v>265</v>
      </c>
      <c r="B103" s="13" t="s">
        <v>266</v>
      </c>
      <c r="C103" s="13" t="s">
        <v>267</v>
      </c>
    </row>
    <row r="104" spans="1:3" x14ac:dyDescent="0.2">
      <c r="B104" t="s">
        <v>268</v>
      </c>
      <c r="C104" s="13" t="s">
        <v>269</v>
      </c>
    </row>
    <row r="105" spans="1:3" x14ac:dyDescent="0.2">
      <c r="B105" t="s">
        <v>270</v>
      </c>
      <c r="C105" s="13" t="s">
        <v>271</v>
      </c>
    </row>
    <row r="106" spans="1:3" x14ac:dyDescent="0.2">
      <c r="B106" t="s">
        <v>272</v>
      </c>
      <c r="C106" s="13" t="s">
        <v>273</v>
      </c>
    </row>
    <row r="107" spans="1:3" x14ac:dyDescent="0.2">
      <c r="B107" t="s">
        <v>274</v>
      </c>
      <c r="C107" s="13" t="s">
        <v>275</v>
      </c>
    </row>
    <row r="108" spans="1:3" x14ac:dyDescent="0.2">
      <c r="B108" t="s">
        <v>276</v>
      </c>
      <c r="C108" s="13" t="s">
        <v>277</v>
      </c>
    </row>
    <row r="109" spans="1:3" x14ac:dyDescent="0.2">
      <c r="A109" s="5" t="s">
        <v>86</v>
      </c>
      <c r="B109" s="13" t="s">
        <v>278</v>
      </c>
      <c r="C109" s="13" t="s">
        <v>279</v>
      </c>
    </row>
    <row r="110" spans="1:3" x14ac:dyDescent="0.2">
      <c r="B110" t="s">
        <v>280</v>
      </c>
      <c r="C110" s="13" t="s">
        <v>281</v>
      </c>
    </row>
    <row r="111" spans="1:3" x14ac:dyDescent="0.2">
      <c r="B111" t="s">
        <v>282</v>
      </c>
      <c r="C111" s="13" t="s">
        <v>283</v>
      </c>
    </row>
    <row r="112" spans="1:3" x14ac:dyDescent="0.2">
      <c r="B112" t="s">
        <v>284</v>
      </c>
      <c r="C112" s="13" t="s">
        <v>285</v>
      </c>
    </row>
    <row r="113" spans="1:3" x14ac:dyDescent="0.2">
      <c r="B113" t="s">
        <v>286</v>
      </c>
      <c r="C113" s="13" t="s">
        <v>287</v>
      </c>
    </row>
    <row r="114" spans="1:3" x14ac:dyDescent="0.2">
      <c r="A114" s="5">
        <v>7</v>
      </c>
      <c r="B114" t="s">
        <v>288</v>
      </c>
      <c r="C114" s="13" t="s">
        <v>289</v>
      </c>
    </row>
    <row r="115" spans="1:3" x14ac:dyDescent="0.2">
      <c r="B115" s="13" t="s">
        <v>290</v>
      </c>
      <c r="C115" s="13" t="s">
        <v>291</v>
      </c>
    </row>
    <row r="116" spans="1:3" x14ac:dyDescent="0.2">
      <c r="B116" t="s">
        <v>292</v>
      </c>
      <c r="C116" s="13" t="s">
        <v>293</v>
      </c>
    </row>
    <row r="117" spans="1:3" x14ac:dyDescent="0.2">
      <c r="B117" t="s">
        <v>294</v>
      </c>
      <c r="C117" s="13" t="s">
        <v>295</v>
      </c>
    </row>
    <row r="118" spans="1:3" x14ac:dyDescent="0.2">
      <c r="B118" t="s">
        <v>296</v>
      </c>
      <c r="C118" s="13" t="s">
        <v>297</v>
      </c>
    </row>
    <row r="119" spans="1:3" x14ac:dyDescent="0.2">
      <c r="B119" t="s">
        <v>298</v>
      </c>
      <c r="C119" s="13" t="s">
        <v>299</v>
      </c>
    </row>
    <row r="120" spans="1:3" x14ac:dyDescent="0.2">
      <c r="B120" t="s">
        <v>300</v>
      </c>
      <c r="C120" s="13" t="s">
        <v>301</v>
      </c>
    </row>
    <row r="121" spans="1:3" x14ac:dyDescent="0.2">
      <c r="A121" s="5">
        <v>8</v>
      </c>
      <c r="B121" s="13" t="s">
        <v>302</v>
      </c>
      <c r="C121" s="13" t="s">
        <v>303</v>
      </c>
    </row>
    <row r="122" spans="1:3" x14ac:dyDescent="0.2">
      <c r="B122" t="s">
        <v>304</v>
      </c>
      <c r="C122" s="13" t="s">
        <v>305</v>
      </c>
    </row>
    <row r="123" spans="1:3" x14ac:dyDescent="0.2">
      <c r="B123" t="s">
        <v>306</v>
      </c>
      <c r="C123" s="13" t="s">
        <v>307</v>
      </c>
    </row>
    <row r="124" spans="1:3" x14ac:dyDescent="0.2">
      <c r="B124" t="s">
        <v>308</v>
      </c>
      <c r="C124" s="13" t="s">
        <v>309</v>
      </c>
    </row>
    <row r="125" spans="1:3" x14ac:dyDescent="0.2">
      <c r="B125" t="s">
        <v>310</v>
      </c>
      <c r="C125" s="13" t="s">
        <v>311</v>
      </c>
    </row>
    <row r="126" spans="1:3" x14ac:dyDescent="0.2">
      <c r="B126" t="s">
        <v>312</v>
      </c>
      <c r="C126" s="13" t="s">
        <v>313</v>
      </c>
    </row>
    <row r="127" spans="1:3" x14ac:dyDescent="0.2">
      <c r="B127" t="s">
        <v>314</v>
      </c>
      <c r="C127" s="13" t="s">
        <v>315</v>
      </c>
    </row>
    <row r="128" spans="1:3" x14ac:dyDescent="0.2">
      <c r="B128" t="s">
        <v>316</v>
      </c>
      <c r="C128" s="13" t="s">
        <v>317</v>
      </c>
    </row>
    <row r="129" spans="1:3" x14ac:dyDescent="0.2">
      <c r="B129" t="s">
        <v>318</v>
      </c>
      <c r="C129" s="13" t="s">
        <v>319</v>
      </c>
    </row>
    <row r="130" spans="1:3" x14ac:dyDescent="0.2">
      <c r="B130" t="s">
        <v>320</v>
      </c>
      <c r="C130" s="13" t="s">
        <v>321</v>
      </c>
    </row>
    <row r="131" spans="1:3" x14ac:dyDescent="0.2">
      <c r="B131" t="s">
        <v>322</v>
      </c>
      <c r="C131" s="13" t="s">
        <v>323</v>
      </c>
    </row>
    <row r="132" spans="1:3" x14ac:dyDescent="0.2">
      <c r="B132" t="s">
        <v>324</v>
      </c>
      <c r="C132" s="13" t="s">
        <v>325</v>
      </c>
    </row>
    <row r="133" spans="1:3" x14ac:dyDescent="0.2">
      <c r="B133" t="s">
        <v>326</v>
      </c>
      <c r="C133" s="13" t="s">
        <v>327</v>
      </c>
    </row>
    <row r="134" spans="1:3" x14ac:dyDescent="0.2">
      <c r="B134" t="s">
        <v>328</v>
      </c>
      <c r="C134" s="13" t="s">
        <v>329</v>
      </c>
    </row>
    <row r="135" spans="1:3" x14ac:dyDescent="0.2">
      <c r="B135" t="s">
        <v>330</v>
      </c>
      <c r="C135" s="13" t="s">
        <v>331</v>
      </c>
    </row>
    <row r="136" spans="1:3" x14ac:dyDescent="0.2">
      <c r="B136" t="s">
        <v>332</v>
      </c>
      <c r="C136" s="13" t="s">
        <v>333</v>
      </c>
    </row>
    <row r="137" spans="1:3" x14ac:dyDescent="0.2">
      <c r="B137" t="s">
        <v>334</v>
      </c>
      <c r="C137" s="13" t="s">
        <v>335</v>
      </c>
    </row>
    <row r="138" spans="1:3" x14ac:dyDescent="0.2">
      <c r="B138" t="s">
        <v>336</v>
      </c>
      <c r="C138" s="13" t="s">
        <v>337</v>
      </c>
    </row>
    <row r="139" spans="1:3" x14ac:dyDescent="0.2">
      <c r="B139" t="s">
        <v>338</v>
      </c>
      <c r="C139" s="13" t="s">
        <v>339</v>
      </c>
    </row>
    <row r="140" spans="1:3" x14ac:dyDescent="0.2">
      <c r="A140" s="5" t="s">
        <v>340</v>
      </c>
      <c r="B140" t="s">
        <v>341</v>
      </c>
      <c r="C140" s="13" t="s">
        <v>342</v>
      </c>
    </row>
    <row r="141" spans="1:3" x14ac:dyDescent="0.2">
      <c r="A141" s="5">
        <v>4</v>
      </c>
      <c r="B141" s="13" t="s">
        <v>343</v>
      </c>
      <c r="C141" s="13" t="s">
        <v>344</v>
      </c>
    </row>
    <row r="142" spans="1:3" x14ac:dyDescent="0.2">
      <c r="B142" t="s">
        <v>345</v>
      </c>
      <c r="C142" s="13" t="s">
        <v>346</v>
      </c>
    </row>
    <row r="143" spans="1:3" x14ac:dyDescent="0.2">
      <c r="B143" t="s">
        <v>347</v>
      </c>
      <c r="C143" s="13" t="s">
        <v>348</v>
      </c>
    </row>
    <row r="144" spans="1:3" x14ac:dyDescent="0.2">
      <c r="A144" s="5">
        <v>5</v>
      </c>
      <c r="B144" t="s">
        <v>349</v>
      </c>
      <c r="C144" s="13" t="s">
        <v>350</v>
      </c>
    </row>
    <row r="145" spans="2:3" x14ac:dyDescent="0.2">
      <c r="B145" s="13" t="s">
        <v>351</v>
      </c>
      <c r="C145" s="13" t="s">
        <v>352</v>
      </c>
    </row>
    <row r="146" spans="2:3" x14ac:dyDescent="0.2">
      <c r="B146" t="s">
        <v>353</v>
      </c>
      <c r="C146" s="13" t="s">
        <v>354</v>
      </c>
    </row>
    <row r="147" spans="2:3" x14ac:dyDescent="0.2">
      <c r="B147" t="s">
        <v>355</v>
      </c>
      <c r="C147" s="13" t="s">
        <v>356</v>
      </c>
    </row>
    <row r="148" spans="2:3" x14ac:dyDescent="0.2">
      <c r="B148" t="s">
        <v>357</v>
      </c>
      <c r="C148" s="13" t="s">
        <v>358</v>
      </c>
    </row>
    <row r="149" spans="2:3" x14ac:dyDescent="0.2">
      <c r="B149" t="s">
        <v>359</v>
      </c>
      <c r="C149" s="13" t="s">
        <v>360</v>
      </c>
    </row>
    <row r="150" spans="2:3" x14ac:dyDescent="0.2">
      <c r="B150" t="s">
        <v>361</v>
      </c>
      <c r="C150" s="13" t="s">
        <v>362</v>
      </c>
    </row>
    <row r="151" spans="2:3" x14ac:dyDescent="0.2">
      <c r="B151" t="s">
        <v>363</v>
      </c>
      <c r="C151" s="13" t="s">
        <v>364</v>
      </c>
    </row>
    <row r="152" spans="2:3" ht="25.5" x14ac:dyDescent="0.2">
      <c r="B152" s="13" t="s">
        <v>365</v>
      </c>
      <c r="C152" s="13" t="s">
        <v>366</v>
      </c>
    </row>
    <row r="153" spans="2:3" ht="25.5" x14ac:dyDescent="0.2">
      <c r="B153" s="13" t="s">
        <v>367</v>
      </c>
      <c r="C153" s="13" t="s">
        <v>368</v>
      </c>
    </row>
    <row r="154" spans="2:3" x14ac:dyDescent="0.2">
      <c r="B154" t="s">
        <v>369</v>
      </c>
      <c r="C154" s="13" t="s">
        <v>370</v>
      </c>
    </row>
    <row r="155" spans="2:3" x14ac:dyDescent="0.2">
      <c r="B155" t="s">
        <v>371</v>
      </c>
      <c r="C155" s="13" t="s">
        <v>372</v>
      </c>
    </row>
    <row r="156" spans="2:3" x14ac:dyDescent="0.2">
      <c r="B156" t="s">
        <v>373</v>
      </c>
      <c r="C156" s="13" t="s">
        <v>374</v>
      </c>
    </row>
    <row r="157" spans="2:3" x14ac:dyDescent="0.2">
      <c r="B157" t="s">
        <v>375</v>
      </c>
      <c r="C157" s="13" t="s">
        <v>376</v>
      </c>
    </row>
    <row r="158" spans="2:3" x14ac:dyDescent="0.2">
      <c r="B158" t="s">
        <v>377</v>
      </c>
      <c r="C158" s="13" t="s">
        <v>182</v>
      </c>
    </row>
    <row r="159" spans="2:3" ht="25.5" x14ac:dyDescent="0.2">
      <c r="B159" s="6" t="s">
        <v>378</v>
      </c>
      <c r="C159" s="13" t="s">
        <v>379</v>
      </c>
    </row>
    <row r="160" spans="2:3" x14ac:dyDescent="0.2">
      <c r="B160" t="s">
        <v>380</v>
      </c>
      <c r="C160" s="13" t="s">
        <v>381</v>
      </c>
    </row>
    <row r="161" spans="2:3" x14ac:dyDescent="0.2">
      <c r="B161" t="s">
        <v>382</v>
      </c>
      <c r="C161" s="13" t="s">
        <v>383</v>
      </c>
    </row>
    <row r="162" spans="2:3" x14ac:dyDescent="0.2">
      <c r="B162" t="s">
        <v>384</v>
      </c>
      <c r="C162" s="13" t="s">
        <v>385</v>
      </c>
    </row>
    <row r="163" spans="2:3" x14ac:dyDescent="0.2">
      <c r="B163" t="s">
        <v>386</v>
      </c>
      <c r="C163" s="13" t="s">
        <v>387</v>
      </c>
    </row>
    <row r="164" spans="2:3" x14ac:dyDescent="0.2">
      <c r="B164" t="s">
        <v>388</v>
      </c>
      <c r="C164" s="13" t="s">
        <v>389</v>
      </c>
    </row>
    <row r="165" spans="2:3" x14ac:dyDescent="0.2">
      <c r="B165" t="s">
        <v>390</v>
      </c>
      <c r="C165" s="13" t="s">
        <v>391</v>
      </c>
    </row>
    <row r="166" spans="2:3" x14ac:dyDescent="0.2">
      <c r="B166" t="s">
        <v>392</v>
      </c>
      <c r="C166" s="157" t="s">
        <v>393</v>
      </c>
    </row>
    <row r="167" spans="2:3" x14ac:dyDescent="0.2">
      <c r="B167" t="s">
        <v>394</v>
      </c>
      <c r="C167" s="13" t="s">
        <v>395</v>
      </c>
    </row>
  </sheetData>
  <autoFilter ref="B1:B167" xr:uid="{00000000-0001-0000-0300-000000000000}"/>
  <mergeCells count="1">
    <mergeCell ref="M35:O35"/>
  </mergeCells>
  <phoneticPr fontId="22" type="noConversion"/>
  <conditionalFormatting sqref="L29:P30">
    <cfRule type="cellIs" dxfId="0" priority="1" operator="equal">
      <formula>"Please explain!"</formula>
    </cfRule>
  </conditionalFormatting>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E213BC56AEA5643A0E4C013605D02E0" ma:contentTypeVersion="36" ma:contentTypeDescription="Ein neues Dokument erstellen." ma:contentTypeScope="" ma:versionID="a295a6f4b1d9d5da199ca27f9c009e6c">
  <xsd:schema xmlns:xsd="http://www.w3.org/2001/XMLSchema" xmlns:xs="http://www.w3.org/2001/XMLSchema" xmlns:p="http://schemas.microsoft.com/office/2006/metadata/properties" xmlns:ns2="749f5c95-7027-48e2-90f4-6961bdd6879e" xmlns:ns3="e0d3a543-de7f-4697-8176-4337796b513b" targetNamespace="http://schemas.microsoft.com/office/2006/metadata/properties" ma:root="true" ma:fieldsID="5ce0ea7534c0dcb6af723042542d013a" ns2:_="" ns3:_="">
    <xsd:import namespace="749f5c95-7027-48e2-90f4-6961bdd6879e"/>
    <xsd:import namespace="e0d3a543-de7f-4697-8176-4337796b51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Teachers" minOccurs="0"/>
                <xsd:element ref="ns2:Students" minOccurs="0"/>
                <xsd:element ref="ns2:Student_Groups" minOccurs="0"/>
                <xsd:element ref="ns2:Invited_Teachers" minOccurs="0"/>
                <xsd:element ref="ns2:Invited_Students" minOccurs="0"/>
                <xsd:element ref="ns2:Self_Registration_Enabled" minOccurs="0"/>
                <xsd:element ref="ns2:Has_Teacher_Only_SectionGroup" minOccurs="0"/>
                <xsd:element ref="ns2:Is_Collaboration_Space_Locked" minOccurs="0"/>
                <xsd:element ref="ns2:IsNotebookLocked"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f5c95-7027-48e2-90f4-6961bdd68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0" nillable="true" ma:displayName="Math Settings" ma:internalName="Math_Settings">
      <xsd:simpleType>
        <xsd:restriction base="dms:Text"/>
      </xsd:simpleType>
    </xsd:element>
    <xsd:element name="DefaultSectionNames" ma:index="21" nillable="true" ma:displayName="Default Section Names" ma:internalName="DefaultSectionNames">
      <xsd:simpleType>
        <xsd:restriction base="dms:Note">
          <xsd:maxLength value="255"/>
        </xsd:restriction>
      </xsd:simpleType>
    </xsd:element>
    <xsd:element name="Templates" ma:index="22" nillable="true" ma:displayName="Templates" ma:internalName="Templates">
      <xsd:simpleType>
        <xsd:restriction base="dms:Note">
          <xsd:maxLength value="255"/>
        </xsd:restriction>
      </xsd:simpleType>
    </xsd:element>
    <xsd:element name="Teachers" ma:index="23"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4"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5"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6" nillable="true" ma:displayName="Invited Teachers" ma:internalName="Invited_Teachers">
      <xsd:simpleType>
        <xsd:restriction base="dms:Note">
          <xsd:maxLength value="255"/>
        </xsd:restriction>
      </xsd:simpleType>
    </xsd:element>
    <xsd:element name="Invited_Students" ma:index="27" nillable="true" ma:displayName="Invited Students" ma:internalName="Invited_Students">
      <xsd:simpleType>
        <xsd:restriction base="dms:Note">
          <xsd:maxLength value="255"/>
        </xsd:restriction>
      </xsd:simpleType>
    </xsd:element>
    <xsd:element name="Self_Registration_Enabled" ma:index="28" nillable="true" ma:displayName="Self Registration Enabled" ma:internalName="Self_Registration_Enabled">
      <xsd:simpleType>
        <xsd:restriction base="dms:Boolean"/>
      </xsd:simpleType>
    </xsd:element>
    <xsd:element name="Has_Teacher_Only_SectionGroup" ma:index="29" nillable="true" ma:displayName="Has Teacher Only SectionGroup" ma:internalName="Has_Teacher_Only_SectionGroup">
      <xsd:simpleType>
        <xsd:restriction base="dms:Boolean"/>
      </xsd:simpleType>
    </xsd:element>
    <xsd:element name="Is_Collaboration_Space_Locked" ma:index="30" nillable="true" ma:displayName="Is Collaboration Space Locked" ma:internalName="Is_Collaboration_Space_Locked">
      <xsd:simpleType>
        <xsd:restriction base="dms:Boolean"/>
      </xsd:simpleType>
    </xsd:element>
    <xsd:element name="IsNotebookLocked" ma:index="31" nillable="true" ma:displayName="Is Notebook Locked" ma:internalName="IsNotebookLocked">
      <xsd:simpleType>
        <xsd:restriction base="dms:Boolean"/>
      </xsd:simpleType>
    </xsd:element>
    <xsd:element name="MediaServiceLocation" ma:index="32" nillable="true" ma:displayNam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Bildmarkierungen" ma:readOnly="false" ma:fieldId="{5cf76f15-5ced-4ddc-b409-7134ff3c332f}" ma:taxonomyMulti="true" ma:sspId="78c595c2-edce-4c0c-8ee4-91b50af4f0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3a543-de7f-4697-8176-4337796b513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41" nillable="true" ma:displayName="Taxonomy Catch All Column" ma:hidden="true" ma:list="{2dc1a621-f60b-4e33-83d7-ee4f942c23ad}" ma:internalName="TaxCatchAll" ma:showField="CatchAllData" ma:web="e0d3a543-de7f-4697-8176-4337796b51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lderType xmlns="749f5c95-7027-48e2-90f4-6961bdd6879e" xsi:nil="true"/>
    <Students xmlns="749f5c95-7027-48e2-90f4-6961bdd6879e">
      <UserInfo>
        <DisplayName/>
        <AccountId xsi:nil="true"/>
        <AccountType/>
      </UserInfo>
    </Students>
    <DefaultSectionNames xmlns="749f5c95-7027-48e2-90f4-6961bdd6879e" xsi:nil="true"/>
    <Math_Settings xmlns="749f5c95-7027-48e2-90f4-6961bdd6879e" xsi:nil="true"/>
    <Owner xmlns="749f5c95-7027-48e2-90f4-6961bdd6879e">
      <UserInfo>
        <DisplayName/>
        <AccountId xsi:nil="true"/>
        <AccountType/>
      </UserInfo>
    </Owner>
    <Student_Groups xmlns="749f5c95-7027-48e2-90f4-6961bdd6879e">
      <UserInfo>
        <DisplayName/>
        <AccountId xsi:nil="true"/>
        <AccountType/>
      </UserInfo>
    </Student_Groups>
    <Has_Teacher_Only_SectionGroup xmlns="749f5c95-7027-48e2-90f4-6961bdd6879e" xsi:nil="true"/>
    <NotebookType xmlns="749f5c95-7027-48e2-90f4-6961bdd6879e" xsi:nil="true"/>
    <AppVersion xmlns="749f5c95-7027-48e2-90f4-6961bdd6879e" xsi:nil="true"/>
    <Teachers xmlns="749f5c95-7027-48e2-90f4-6961bdd6879e">
      <UserInfo>
        <DisplayName/>
        <AccountId xsi:nil="true"/>
        <AccountType/>
      </UserInfo>
    </Teachers>
    <TeamsChannelId xmlns="749f5c95-7027-48e2-90f4-6961bdd6879e" xsi:nil="true"/>
    <Invited_Teachers xmlns="749f5c95-7027-48e2-90f4-6961bdd6879e" xsi:nil="true"/>
    <Invited_Students xmlns="749f5c95-7027-48e2-90f4-6961bdd6879e" xsi:nil="true"/>
    <IsNotebookLocked xmlns="749f5c95-7027-48e2-90f4-6961bdd6879e" xsi:nil="true"/>
    <Is_Collaboration_Space_Locked xmlns="749f5c95-7027-48e2-90f4-6961bdd6879e" xsi:nil="true"/>
    <Templates xmlns="749f5c95-7027-48e2-90f4-6961bdd6879e" xsi:nil="true"/>
    <Self_Registration_Enabled xmlns="749f5c95-7027-48e2-90f4-6961bdd6879e" xsi:nil="true"/>
    <CultureName xmlns="749f5c95-7027-48e2-90f4-6961bdd6879e" xsi:nil="true"/>
    <lcf76f155ced4ddcb4097134ff3c332f xmlns="749f5c95-7027-48e2-90f4-6961bdd6879e">
      <Terms xmlns="http://schemas.microsoft.com/office/infopath/2007/PartnerControls"/>
    </lcf76f155ced4ddcb4097134ff3c332f>
    <TaxCatchAll xmlns="e0d3a543-de7f-4697-8176-4337796b513b" xsi:nil="true"/>
    <SharedWithUsers xmlns="e0d3a543-de7f-4697-8176-4337796b513b">
      <UserInfo>
        <DisplayName>Schauf, Marcell</DisplayName>
        <AccountId>496</AccountId>
        <AccountType/>
      </UserInfo>
      <UserInfo>
        <DisplayName>Kübber, Jannik</DisplayName>
        <AccountId>196</AccountId>
        <AccountType/>
      </UserInfo>
      <UserInfo>
        <DisplayName>Enders, Roman</DisplayName>
        <AccountId>177</AccountId>
        <AccountType/>
      </UserInfo>
      <UserInfo>
        <DisplayName>Mueller, Christoph</DisplayName>
        <AccountId>497</AccountId>
        <AccountType/>
      </UserInfo>
      <UserInfo>
        <DisplayName>Freisberg, Jochen</DisplayName>
        <AccountId>168</AccountId>
        <AccountType/>
      </UserInfo>
      <UserInfo>
        <DisplayName>Damm, Christian</DisplayName>
        <AccountId>498</AccountId>
        <AccountType/>
      </UserInfo>
      <UserInfo>
        <DisplayName>Nowak, Dirk</DisplayName>
        <AccountId>33</AccountId>
        <AccountType/>
      </UserInfo>
      <UserInfo>
        <DisplayName>Roth, Joerg</DisplayName>
        <AccountId>12</AccountId>
        <AccountType/>
      </UserInfo>
      <UserInfo>
        <DisplayName>Vorspel-Rüter, Michael</DisplayName>
        <AccountId>6</AccountId>
        <AccountType/>
      </UserInfo>
      <UserInfo>
        <DisplayName>Völlings, Sebastian</DisplayName>
        <AccountId>61</AccountId>
        <AccountType/>
      </UserInfo>
      <UserInfo>
        <DisplayName>Stoikos, Marinela</DisplayName>
        <AccountId>370</AccountId>
        <AccountType/>
      </UserInfo>
    </SharedWithUsers>
  </documentManagement>
</p:properties>
</file>

<file path=customXml/itemProps1.xml><?xml version="1.0" encoding="utf-8"?>
<ds:datastoreItem xmlns:ds="http://schemas.openxmlformats.org/officeDocument/2006/customXml" ds:itemID="{5A71C4AF-30BB-426D-B31B-569F02AB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f5c95-7027-48e2-90f4-6961bdd6879e"/>
    <ds:schemaRef ds:uri="e0d3a543-de7f-4697-8176-4337796b5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2383A-33FB-4F9D-8497-30FA287521CA}">
  <ds:schemaRefs>
    <ds:schemaRef ds:uri="http://schemas.microsoft.com/sharepoint/v3/contenttype/forms"/>
  </ds:schemaRefs>
</ds:datastoreItem>
</file>

<file path=customXml/itemProps3.xml><?xml version="1.0" encoding="utf-8"?>
<ds:datastoreItem xmlns:ds="http://schemas.openxmlformats.org/officeDocument/2006/customXml" ds:itemID="{91B03EAB-DA7B-45B0-96BD-51FB41ABC23B}">
  <ds:schemaRef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purl.org/dc/elements/1.1/"/>
    <ds:schemaRef ds:uri="749f5c95-7027-48e2-90f4-6961bdd6879e"/>
    <ds:schemaRef ds:uri="http://schemas.microsoft.com/office/infopath/2007/PartnerControls"/>
    <ds:schemaRef ds:uri="http://schemas.openxmlformats.org/package/2006/metadata/core-properties"/>
    <ds:schemaRef ds:uri="e0d3a543-de7f-4697-8176-4337796b513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Form</vt:lpstr>
      <vt:lpstr>Explanations</vt:lpstr>
      <vt:lpstr>Material Comparison Metals</vt:lpstr>
      <vt:lpstr>Material Comparison Elastomers </vt:lpstr>
      <vt:lpstr>Material Comparison Thermoplast</vt:lpstr>
      <vt:lpstr>Material Comparison Fiberseal</vt:lpstr>
      <vt:lpstr>Information</vt:lpstr>
      <vt:lpstr>Übersetzung</vt:lpstr>
      <vt:lpstr>Explanations!Druckbereich</vt:lpstr>
      <vt:lpstr>Form!Druckbereich</vt:lpstr>
      <vt:lpstr>'Material Comparison Elastomers '!Druckbereich</vt:lpstr>
      <vt:lpstr>'Material Comparison Fiberseal'!Druckbereich</vt:lpstr>
      <vt:lpstr>'Material Comparison Metals'!Druckbereich</vt:lpstr>
      <vt:lpstr>'Material Comparison Thermoplast'!Druckbereich</vt:lpstr>
    </vt:vector>
  </TitlesOfParts>
  <Manager/>
  <Company>DEUTZ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Nowak, Dirk</dc:creator>
  <cp:keywords/>
  <dc:description/>
  <cp:lastModifiedBy>Vorspel-Rüter, Michael</cp:lastModifiedBy>
  <cp:revision/>
  <dcterms:created xsi:type="dcterms:W3CDTF">2012-05-08T13:32:17Z</dcterms:created>
  <dcterms:modified xsi:type="dcterms:W3CDTF">2026-06-19T06:29:35Z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0x0101005E213BC56AEA5643A0E4C013605D02E0</vt:lpwstr>
  </property>
  <property fmtid="{D5CDD505-2E9C-101B-9397-08002B2CF9AE}" pid="3" name="_AdHocReviewCycleID">
    <vt:i4>-1092207142</vt:i4>
  </property>
  <property fmtid="{D5CDD505-2E9C-101B-9397-08002B2CF9AE}" pid="4" name="_NewReviewCycle">
    <vt:lpwstr/>
  </property>
  <property fmtid="{D5CDD505-2E9C-101B-9397-08002B2CF9AE}" pid="5" name="_EmailSubject">
    <vt:lpwstr>MC in Herstellbarkeitsanalyse / aktualisiertes Dokument</vt:lpwstr>
  </property>
  <property fmtid="{D5CDD505-2E9C-101B-9397-08002B2CF9AE}" pid="6" name="_AuthorEmail">
    <vt:lpwstr>Jan.Ferber@deutz.com</vt:lpwstr>
  </property>
  <property fmtid="{D5CDD505-2E9C-101B-9397-08002B2CF9AE}" pid="7" name="_AuthorEmailDisplayName">
    <vt:lpwstr>Ferber, Jan</vt:lpwstr>
  </property>
  <property fmtid="{D5CDD505-2E9C-101B-9397-08002B2CF9AE}" pid="8" name="_PreviousAdHocReviewCycleID">
    <vt:i4>-1092207142</vt:i4>
  </property>
  <property fmtid="{D5CDD505-2E9C-101B-9397-08002B2CF9AE}" pid="9" name="_ReviewingToolsShownOnce">
    <vt:lpwstr/>
  </property>
  <property fmtid="{D5CDD505-2E9C-101B-9397-08002B2CF9AE}" pid="10" name="MediaServiceImageTags">
    <vt:lpwstr/>
  </property>
</Properties>
</file>